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NRICA\Downloads\"/>
    </mc:Choice>
  </mc:AlternateContent>
  <xr:revisionPtr revIDLastSave="0" documentId="13_ncr:1_{9EC4E332-D947-4B5C-98D7-68EBF0340E03}" xr6:coauthVersionLast="47" xr6:coauthVersionMax="47" xr10:uidLastSave="{00000000-0000-0000-0000-000000000000}"/>
  <bookViews>
    <workbookView xWindow="-108" yWindow="-108" windowWidth="23256" windowHeight="12576" activeTab="3" xr2:uid="{EE162B26-6D5B-46B7-B06B-50FF2E5BAE26}"/>
  </bookViews>
  <sheets>
    <sheet name="top 20 sales + own cont" sheetId="1" r:id="rId1"/>
    <sheet name="utimate controll" sheetId="3" r:id="rId2"/>
    <sheet name="institutional inv" sheetId="4" r:id="rId3"/>
    <sheet name="amm ind+minor" sheetId="8" r:id="rId4"/>
    <sheet name="Control Models" sheetId="6" r:id="rId5"/>
    <sheet name="Loy + mult right shares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7" l="1"/>
  <c r="M6" i="6" l="1"/>
  <c r="M7" i="6"/>
  <c r="M8" i="6"/>
  <c r="M9" i="6"/>
  <c r="M10" i="6"/>
  <c r="M11" i="6"/>
  <c r="M12" i="6"/>
  <c r="M13" i="6"/>
  <c r="M14" i="6"/>
  <c r="M15" i="6"/>
  <c r="M16" i="6"/>
  <c r="M17" i="6"/>
  <c r="M5" i="6"/>
  <c r="L8" i="6"/>
  <c r="L9" i="6"/>
  <c r="L10" i="6"/>
  <c r="L11" i="6"/>
  <c r="L12" i="6"/>
  <c r="L13" i="6"/>
  <c r="L14" i="6"/>
  <c r="L15" i="6"/>
  <c r="L16" i="6"/>
  <c r="L17" i="6"/>
  <c r="L6" i="6"/>
  <c r="X69" i="4"/>
  <c r="X70" i="4"/>
  <c r="X71" i="4"/>
  <c r="X60" i="4"/>
  <c r="X61" i="4"/>
  <c r="X62" i="4"/>
  <c r="X63" i="4"/>
  <c r="X64" i="4"/>
  <c r="X65" i="4"/>
  <c r="X66" i="4"/>
  <c r="X67" i="4"/>
  <c r="X68" i="4"/>
  <c r="X59" i="4"/>
  <c r="X43" i="4"/>
  <c r="X44" i="4"/>
  <c r="X45" i="4"/>
  <c r="X46" i="4"/>
  <c r="X47" i="4"/>
  <c r="X48" i="4"/>
  <c r="X49" i="4"/>
  <c r="X50" i="4"/>
  <c r="X51" i="4"/>
  <c r="X42" i="4"/>
  <c r="X54" i="4"/>
  <c r="X53" i="4"/>
  <c r="X52" i="4"/>
  <c r="X25" i="4"/>
  <c r="X26" i="4"/>
  <c r="X27" i="4"/>
  <c r="X28" i="4"/>
  <c r="X29" i="4"/>
  <c r="X30" i="4"/>
  <c r="X31" i="4"/>
  <c r="X32" i="4"/>
  <c r="X33" i="4"/>
  <c r="X34" i="4"/>
  <c r="X35" i="4"/>
  <c r="X36" i="4"/>
  <c r="X24" i="4"/>
  <c r="V8" i="3"/>
  <c r="V9" i="3"/>
  <c r="V10" i="3"/>
  <c r="V11" i="3"/>
  <c r="V12" i="3"/>
  <c r="V13" i="3"/>
  <c r="V14" i="3"/>
  <c r="V15" i="3"/>
  <c r="V16" i="3"/>
  <c r="V17" i="3"/>
  <c r="V7" i="3"/>
  <c r="T70" i="1"/>
  <c r="U70" i="1"/>
  <c r="V70" i="1"/>
  <c r="S70" i="1"/>
  <c r="AD66" i="1"/>
  <c r="AE66" i="1"/>
  <c r="AC66" i="1"/>
  <c r="AB64" i="1"/>
  <c r="AB63" i="1"/>
  <c r="T65" i="1"/>
  <c r="U65" i="1"/>
  <c r="V65" i="1"/>
  <c r="S65" i="1"/>
  <c r="AB65" i="1"/>
  <c r="AB57" i="1"/>
  <c r="AB54" i="1"/>
  <c r="AB60" i="1"/>
  <c r="AE60" i="1"/>
  <c r="AB59" i="1"/>
  <c r="R69" i="1"/>
  <c r="R67" i="1"/>
  <c r="R64" i="1"/>
  <c r="R62" i="1"/>
  <c r="R57" i="1"/>
  <c r="AB53" i="1"/>
  <c r="AD54" i="1" s="1"/>
  <c r="AB51" i="1"/>
  <c r="R52" i="1"/>
  <c r="R54" i="1"/>
  <c r="S55" i="1" s="1"/>
  <c r="R59" i="1"/>
  <c r="T60" i="1" s="1"/>
  <c r="AB66" i="1" l="1"/>
  <c r="AC54" i="1"/>
  <c r="V60" i="1"/>
  <c r="U60" i="1"/>
  <c r="S60" i="1"/>
  <c r="V55" i="1"/>
  <c r="U55" i="1"/>
  <c r="T55" i="1"/>
  <c r="AC60" i="1"/>
  <c r="AD60" i="1"/>
</calcChain>
</file>

<file path=xl/sharedStrings.xml><?xml version="1.0" encoding="utf-8"?>
<sst xmlns="http://schemas.openxmlformats.org/spreadsheetml/2006/main" count="715" uniqueCount="373">
  <si>
    <t>Year</t>
  </si>
  <si>
    <t>34.7</t>
  </si>
  <si>
    <t>14.7</t>
  </si>
  <si>
    <t>10.0</t>
  </si>
  <si>
    <t>34.0</t>
  </si>
  <si>
    <t>9.2</t>
  </si>
  <si>
    <t>7.2</t>
  </si>
  <si>
    <t>12.2</t>
  </si>
  <si>
    <t>32.2</t>
  </si>
  <si>
    <t>9.5</t>
  </si>
  <si>
    <t>largest shareholder</t>
  </si>
  <si>
    <t>other major shareholders</t>
  </si>
  <si>
    <t>market</t>
  </si>
  <si>
    <t>15.5</t>
  </si>
  <si>
    <t>Azienda</t>
  </si>
  <si>
    <t>Settore</t>
  </si>
  <si>
    <t>Fatturato (€bn)</t>
  </si>
  <si>
    <t>Enel</t>
  </si>
  <si>
    <t>Energia/Oil</t>
  </si>
  <si>
    <t>135.7</t>
  </si>
  <si>
    <t>-</t>
  </si>
  <si>
    <t>Eni</t>
  </si>
  <si>
    <t>132.5</t>
  </si>
  <si>
    <t>GSE</t>
  </si>
  <si>
    <t>120.6</t>
  </si>
  <si>
    <t>Edison</t>
  </si>
  <si>
    <t>Energia</t>
  </si>
  <si>
    <t>29.6</t>
  </si>
  <si>
    <t>FCA Italy (Stellantis Europe)</t>
  </si>
  <si>
    <t>Manifatturiero</t>
  </si>
  <si>
    <t>24.0</t>
  </si>
  <si>
    <t>A2A</t>
  </si>
  <si>
    <t>22.9</t>
  </si>
  <si>
    <t>Hera</t>
  </si>
  <si>
    <t>20.0</t>
  </si>
  <si>
    <t>Prysmian</t>
  </si>
  <si>
    <t>Gomma e Cavi</t>
  </si>
  <si>
    <t>16.1</t>
  </si>
  <si>
    <t>Saras</t>
  </si>
  <si>
    <t>Oil &amp; Gas</t>
  </si>
  <si>
    <t>15.8</t>
  </si>
  <si>
    <t>Telecom Italia</t>
  </si>
  <si>
    <t>Servizi</t>
  </si>
  <si>
    <t>Leonardo</t>
  </si>
  <si>
    <t>Engie Italia</t>
  </si>
  <si>
    <t>13.7</t>
  </si>
  <si>
    <t>Ferrovie dello Stato</t>
  </si>
  <si>
    <t>Trasporti</t>
  </si>
  <si>
    <t>13.2</t>
  </si>
  <si>
    <t>Esso Italiana</t>
  </si>
  <si>
    <t>12.1</t>
  </si>
  <si>
    <t>Kuwait Petroleum Italia</t>
  </si>
  <si>
    <t>11.9</t>
  </si>
  <si>
    <t>Isab</t>
  </si>
  <si>
    <t>10.5</t>
  </si>
  <si>
    <t>Parmalat</t>
  </si>
  <si>
    <t>Alimentare</t>
  </si>
  <si>
    <t>10.1</t>
  </si>
  <si>
    <t>Saipem</t>
  </si>
  <si>
    <t>Impiantistica</t>
  </si>
  <si>
    <t>Poste Italiane</t>
  </si>
  <si>
    <t>9.4</t>
  </si>
  <si>
    <t>Italiana Petroli</t>
  </si>
  <si>
    <t>9.1</t>
  </si>
  <si>
    <t>Quotata</t>
  </si>
  <si>
    <t>Variazione Ranking vs 2021</t>
  </si>
  <si>
    <t>Ranking</t>
  </si>
  <si>
    <t>Q</t>
  </si>
  <si>
    <t>Owner</t>
  </si>
  <si>
    <t>Stato</t>
  </si>
  <si>
    <t>Società privata italiana</t>
  </si>
  <si>
    <t>Ing. Meccanica</t>
  </si>
  <si>
    <t>Società privata estera</t>
  </si>
  <si>
    <t>Edizione</t>
  </si>
  <si>
    <t>Luxottica Group</t>
  </si>
  <si>
    <t>Occhiali e lenti</t>
  </si>
  <si>
    <t>Supermarkets Italiani</t>
  </si>
  <si>
    <t>Retail</t>
  </si>
  <si>
    <t xml:space="preserve">API </t>
  </si>
  <si>
    <t>Cibo</t>
  </si>
  <si>
    <t>75.8</t>
  </si>
  <si>
    <t>73.1</t>
  </si>
  <si>
    <t>32.3</t>
  </si>
  <si>
    <t>27.2</t>
  </si>
  <si>
    <t>18.7</t>
  </si>
  <si>
    <t>12.6</t>
  </si>
  <si>
    <t>11.6</t>
  </si>
  <si>
    <t>10.3</t>
  </si>
  <si>
    <t>8.9</t>
  </si>
  <si>
    <t>8.8</t>
  </si>
  <si>
    <t>8.5</t>
  </si>
  <si>
    <t>7.7</t>
  </si>
  <si>
    <t>6.7</t>
  </si>
  <si>
    <t>6.3</t>
  </si>
  <si>
    <t>6.2</t>
  </si>
  <si>
    <t>Holding finan.</t>
  </si>
  <si>
    <t>Totale</t>
  </si>
  <si>
    <t>Finanziario</t>
  </si>
  <si>
    <t>Non-Finanziario</t>
  </si>
  <si>
    <t xml:space="preserve">Ftse Mib </t>
  </si>
  <si>
    <t>Mid Cap</t>
  </si>
  <si>
    <t>STAR</t>
  </si>
  <si>
    <t>altro</t>
  </si>
  <si>
    <t>% total</t>
  </si>
  <si>
    <t xml:space="preserve"> # Società </t>
  </si>
  <si>
    <t>Capitalizzazione media        (azioni ordinarie,Millioni €)</t>
  </si>
  <si>
    <t>Capitalizzazione Totale      (azioni ordinarie,Millioni €)</t>
  </si>
  <si>
    <t>industriale</t>
  </si>
  <si>
    <t>servizi</t>
  </si>
  <si>
    <t># società</t>
  </si>
  <si>
    <t>Capitalizzaione Totale (azione ordinarie Millioni €)</t>
  </si>
  <si>
    <t>Families (No.)</t>
  </si>
  <si>
    <t>Families (% Weight)</t>
  </si>
  <si>
    <t>Families (% Market Cap)</t>
  </si>
  <si>
    <t>Financial Institutions (No.)</t>
  </si>
  <si>
    <t>Financial Institutions (% Weight)</t>
  </si>
  <si>
    <t>Financial Institutions (% Market Cap)</t>
  </si>
  <si>
    <t>26.4</t>
  </si>
  <si>
    <t>41.7</t>
  </si>
  <si>
    <t>3.6</t>
  </si>
  <si>
    <t>0.6</t>
  </si>
  <si>
    <t>8.0</t>
  </si>
  <si>
    <t>6.8</t>
  </si>
  <si>
    <t>24.5</t>
  </si>
  <si>
    <t>29.7</t>
  </si>
  <si>
    <t>0.7</t>
  </si>
  <si>
    <t>6.6</t>
  </si>
  <si>
    <t>27.8</t>
  </si>
  <si>
    <t>27.7</t>
  </si>
  <si>
    <t>0.9</t>
  </si>
  <si>
    <t>7.5</t>
  </si>
  <si>
    <t>31.7</t>
  </si>
  <si>
    <t>29.2</t>
  </si>
  <si>
    <t>30.4</t>
  </si>
  <si>
    <t>35.9</t>
  </si>
  <si>
    <t>33.3</t>
  </si>
  <si>
    <t>0.8</t>
  </si>
  <si>
    <t>26.5</t>
  </si>
  <si>
    <t>33.5</t>
  </si>
  <si>
    <t>2.6</t>
  </si>
  <si>
    <t>29.0</t>
  </si>
  <si>
    <t>33.0</t>
  </si>
  <si>
    <t>37.8</t>
  </si>
  <si>
    <t>0.4</t>
  </si>
  <si>
    <t>1.9</t>
  </si>
  <si>
    <t>27.0</t>
  </si>
  <si>
    <t>25.6</t>
  </si>
  <si>
    <t>39.7</t>
  </si>
  <si>
    <t>3.4</t>
  </si>
  <si>
    <t>30.6</t>
  </si>
  <si>
    <t>Colonna1</t>
  </si>
  <si>
    <t>Colonna2</t>
  </si>
  <si>
    <t>Colonna3</t>
  </si>
  <si>
    <t>Colonna4</t>
  </si>
  <si>
    <t>Colonna5</t>
  </si>
  <si>
    <t>Colonna6</t>
  </si>
  <si>
    <t>Colonna7</t>
  </si>
  <si>
    <t>Colonna8</t>
  </si>
  <si>
    <t>Colonna9</t>
  </si>
  <si>
    <t>Colonna10</t>
  </si>
  <si>
    <t>Colonna11</t>
  </si>
  <si>
    <t>Colonna12</t>
  </si>
  <si>
    <t>Colonna13</t>
  </si>
  <si>
    <t>Colonna14</t>
  </si>
  <si>
    <t>Colonna15</t>
  </si>
  <si>
    <t>Colonna16</t>
  </si>
  <si>
    <t>Mixed (No.)</t>
  </si>
  <si>
    <t>Mixed  (% Weight)</t>
  </si>
  <si>
    <t>Mixed  (% Market Cap)</t>
  </si>
  <si>
    <t>8.2</t>
  </si>
  <si>
    <t>60.6 %</t>
  </si>
  <si>
    <t>61.1 %</t>
  </si>
  <si>
    <t>21.6 %</t>
  </si>
  <si>
    <t>10.1 %</t>
  </si>
  <si>
    <t>9.1 %</t>
  </si>
  <si>
    <t>8.2 %</t>
  </si>
  <si>
    <t>22.4 %</t>
  </si>
  <si>
    <t>21.2 %</t>
  </si>
  <si>
    <t>7.8 %</t>
  </si>
  <si>
    <t>6.8%</t>
  </si>
  <si>
    <t>6.8 %</t>
  </si>
  <si>
    <t>7.8</t>
  </si>
  <si>
    <t>13.1 %</t>
  </si>
  <si>
    <t>10.4 %</t>
  </si>
  <si>
    <t>8.0 %</t>
  </si>
  <si>
    <t>6.6 %</t>
  </si>
  <si>
    <t>6.7 %</t>
  </si>
  <si>
    <t>6.0 %</t>
  </si>
  <si>
    <t>5.2 %</t>
  </si>
  <si>
    <t>3.0 %</t>
  </si>
  <si>
    <t>3.1 %</t>
  </si>
  <si>
    <t>25.0 %</t>
  </si>
  <si>
    <t>26.1 %</t>
  </si>
  <si>
    <t>25.1 %</t>
  </si>
  <si>
    <t>19.1 %</t>
  </si>
  <si>
    <t>20.0 %</t>
  </si>
  <si>
    <t>19.7 %</t>
  </si>
  <si>
    <t>20.5 %</t>
  </si>
  <si>
    <t>17.8 %</t>
  </si>
  <si>
    <t>18.2 %</t>
  </si>
  <si>
    <t>16.4 %</t>
  </si>
  <si>
    <t>17.5 %</t>
  </si>
  <si>
    <t>9.2 %</t>
  </si>
  <si>
    <t>3.6 %</t>
  </si>
  <si>
    <t>3.7 %</t>
  </si>
  <si>
    <t>4.6 %</t>
  </si>
  <si>
    <t>4.3 %</t>
  </si>
  <si>
    <t>6.1 %</t>
  </si>
  <si>
    <t>4.8 %</t>
  </si>
  <si>
    <t>5.3 %</t>
  </si>
  <si>
    <t>60.9 %</t>
  </si>
  <si>
    <t>63.5 %</t>
  </si>
  <si>
    <t>63.6 %</t>
  </si>
  <si>
    <t>65.8 %</t>
  </si>
  <si>
    <t>62.8 %</t>
  </si>
  <si>
    <t>8.8 %</t>
  </si>
  <si>
    <t>8.6 %</t>
  </si>
  <si>
    <t>8.1 %</t>
  </si>
  <si>
    <t>10.0 %</t>
  </si>
  <si>
    <t>10.5 %</t>
  </si>
  <si>
    <t>State (No.)</t>
  </si>
  <si>
    <t>State (% Weight)</t>
  </si>
  <si>
    <t>State (% Market Cap)</t>
  </si>
  <si>
    <t>63.4%</t>
  </si>
  <si>
    <t>11.6 %</t>
  </si>
  <si>
    <t>35.3</t>
  </si>
  <si>
    <t>2.8 %</t>
  </si>
  <si>
    <t>2.3</t>
  </si>
  <si>
    <t>18.5 %</t>
  </si>
  <si>
    <t xml:space="preserve">35.9 </t>
  </si>
  <si>
    <t>11.1 %</t>
  </si>
  <si>
    <t>39.3</t>
  </si>
  <si>
    <t>4.2</t>
  </si>
  <si>
    <t>0.5</t>
  </si>
  <si>
    <t>18.6 %</t>
  </si>
  <si>
    <t>28.7</t>
  </si>
  <si>
    <t>62.4 %</t>
  </si>
  <si>
    <t xml:space="preserve">23.3 </t>
  </si>
  <si>
    <t>11.9 %</t>
  </si>
  <si>
    <t xml:space="preserve">37.1 </t>
  </si>
  <si>
    <t>2.4 %</t>
  </si>
  <si>
    <t>1.0</t>
  </si>
  <si>
    <t>64.0 %</t>
  </si>
  <si>
    <t>Colonna17</t>
  </si>
  <si>
    <t>Total</t>
  </si>
  <si>
    <t>Anno</t>
  </si>
  <si>
    <t>Quota (%)</t>
  </si>
  <si>
    <t>Partecipazione media (in %)</t>
  </si>
  <si>
    <t>7.1</t>
  </si>
  <si>
    <t>7.0</t>
  </si>
  <si>
    <t>7.9</t>
  </si>
  <si>
    <t>6.9</t>
  </si>
  <si>
    <t>7.6</t>
  </si>
  <si>
    <t>7.3</t>
  </si>
  <si>
    <t>Num aziende con almeno un investitore istituzionale</t>
  </si>
  <si>
    <t>N Partecipazioni</t>
  </si>
  <si>
    <t>avg stake %</t>
  </si>
  <si>
    <t>BANCHE E ASSICURAZIONI</t>
  </si>
  <si>
    <t>PE, VENTUR CAPITAL, FONDI</t>
  </si>
  <si>
    <t>6.3 %</t>
  </si>
  <si>
    <t>5.9 %</t>
  </si>
  <si>
    <t>6.4 %</t>
  </si>
  <si>
    <t>6.5 %</t>
  </si>
  <si>
    <t>5.7 %</t>
  </si>
  <si>
    <t>5.4 %</t>
  </si>
  <si>
    <t>5.1 %</t>
  </si>
  <si>
    <t>28.9 %</t>
  </si>
  <si>
    <t>28.8 %</t>
  </si>
  <si>
    <t>26.7 %</t>
  </si>
  <si>
    <t>27.0 %</t>
  </si>
  <si>
    <t>31.1 %</t>
  </si>
  <si>
    <t>29.1 %</t>
  </si>
  <si>
    <t>26.4 %</t>
  </si>
  <si>
    <t>26.0 %</t>
  </si>
  <si>
    <t>26.8 %</t>
  </si>
  <si>
    <t>29.4 %</t>
  </si>
  <si>
    <t>25.5 %</t>
  </si>
  <si>
    <t>24.3 %</t>
  </si>
  <si>
    <t>17.4 %</t>
  </si>
  <si>
    <t>15.5 %</t>
  </si>
  <si>
    <t>11.3 %</t>
  </si>
  <si>
    <t>7.7 %</t>
  </si>
  <si>
    <t>5.6 %</t>
  </si>
  <si>
    <t>8.3 %</t>
  </si>
  <si>
    <t>14.4 %</t>
  </si>
  <si>
    <t>13.8 %</t>
  </si>
  <si>
    <t>16.8%</t>
  </si>
  <si>
    <t>23.1 %</t>
  </si>
  <si>
    <t>22.6 %</t>
  </si>
  <si>
    <t>15.1 %</t>
  </si>
  <si>
    <t>22.1 %</t>
  </si>
  <si>
    <t>24.1 %</t>
  </si>
  <si>
    <t>22.2 %</t>
  </si>
  <si>
    <t>19.0 %</t>
  </si>
  <si>
    <t xml:space="preserve">Investitori istituzionali titolari di partecipazioni rilevanti nelle società quotate italiane </t>
  </si>
  <si>
    <t>5.8 %</t>
  </si>
  <si>
    <t>6.9 %</t>
  </si>
  <si>
    <t>5.0 %</t>
  </si>
  <si>
    <t>6.2 %</t>
  </si>
  <si>
    <r>
      <t xml:space="preserve">Investitori istituzionali </t>
    </r>
    <r>
      <rPr>
        <b/>
        <sz val="11"/>
        <color rgb="FF00B050"/>
        <rFont val="Calibri"/>
        <family val="2"/>
        <scheme val="minor"/>
      </rPr>
      <t>italiani</t>
    </r>
    <r>
      <rPr>
        <b/>
        <sz val="11"/>
        <color theme="1"/>
        <rFont val="Calibri"/>
        <family val="2"/>
        <scheme val="minor"/>
      </rPr>
      <t xml:space="preserve"> titolari di partecipazioni rilevanti nelle società quotate italiane </t>
    </r>
  </si>
  <si>
    <t>6.3%</t>
  </si>
  <si>
    <t>5.3%</t>
  </si>
  <si>
    <t>6.4%</t>
  </si>
  <si>
    <t>5.2%</t>
  </si>
  <si>
    <t>6.5%</t>
  </si>
  <si>
    <t>6.0%</t>
  </si>
  <si>
    <t>5.4%</t>
  </si>
  <si>
    <t>5.1%</t>
  </si>
  <si>
    <t>6.2%</t>
  </si>
  <si>
    <t>5.6%</t>
  </si>
  <si>
    <t>7.2%</t>
  </si>
  <si>
    <t>7.4%</t>
  </si>
  <si>
    <t>6.9%</t>
  </si>
  <si>
    <t>7.3%</t>
  </si>
  <si>
    <t>6.7%</t>
  </si>
  <si>
    <t>7.1%</t>
  </si>
  <si>
    <t>6.1%</t>
  </si>
  <si>
    <t>5.0%</t>
  </si>
  <si>
    <t>4.0%</t>
  </si>
  <si>
    <t>5.7%</t>
  </si>
  <si>
    <r>
      <t xml:space="preserve">Investitori istituzionali </t>
    </r>
    <r>
      <rPr>
        <b/>
        <sz val="11"/>
        <color rgb="FFFF0000"/>
        <rFont val="Calibri"/>
        <family val="2"/>
        <scheme val="minor"/>
      </rPr>
      <t>esteri</t>
    </r>
    <r>
      <rPr>
        <b/>
        <sz val="11"/>
        <color theme="1"/>
        <rFont val="Calibri"/>
        <family val="2"/>
        <scheme val="minor"/>
      </rPr>
      <t xml:space="preserve"> titolari di partecipazioni rilevanti nelle società quotate italiane </t>
    </r>
  </si>
  <si>
    <t>5.8%</t>
  </si>
  <si>
    <t>6.6%</t>
  </si>
  <si>
    <t>4.7%</t>
  </si>
  <si>
    <t>4.1%</t>
  </si>
  <si>
    <t>5.9%</t>
  </si>
  <si>
    <t>4.9%</t>
  </si>
  <si>
    <t>4.6%</t>
  </si>
  <si>
    <t>Banche e ass inv ist ita</t>
  </si>
  <si>
    <t>PE, VC, Fondi inv ist ita</t>
  </si>
  <si>
    <t>Banche e Ass inv ist ita</t>
  </si>
  <si>
    <t>Banche e Ass inv ist Tot</t>
  </si>
  <si>
    <t>PE, VC, Fondi inv ist Tot</t>
  </si>
  <si>
    <t>PE, VC, Fondi inv ist est</t>
  </si>
  <si>
    <r>
      <rPr>
        <b/>
        <sz val="11"/>
        <rFont val="Calibri"/>
        <family val="2"/>
        <scheme val="minor"/>
      </rPr>
      <t>Num di aziende con almeno un investitore</t>
    </r>
    <r>
      <rPr>
        <b/>
        <sz val="11"/>
        <color rgb="FF00B050"/>
        <rFont val="Calibri"/>
        <family val="2"/>
        <scheme val="minor"/>
      </rPr>
      <t xml:space="preserve"> istituzionale ITA</t>
    </r>
  </si>
  <si>
    <r>
      <rPr>
        <b/>
        <sz val="11"/>
        <rFont val="Calibri"/>
        <family val="2"/>
        <scheme val="minor"/>
      </rPr>
      <t>Num di aziende con almeno un investitore</t>
    </r>
    <r>
      <rPr>
        <b/>
        <sz val="11"/>
        <color rgb="FFFF0000"/>
        <rFont val="Calibri"/>
        <family val="2"/>
        <scheme val="minor"/>
      </rPr>
      <t xml:space="preserve"> istituzionale straniero</t>
    </r>
  </si>
  <si>
    <t>asset MANAGERS</t>
  </si>
  <si>
    <t>asset managers inv ist Tot</t>
  </si>
  <si>
    <t>asset managers inv ist ita</t>
  </si>
  <si>
    <t>asset managers inv ist est</t>
  </si>
  <si>
    <t xml:space="preserve">N </t>
  </si>
  <si>
    <t>% market cap</t>
  </si>
  <si>
    <t>TOTAL</t>
  </si>
  <si>
    <t>N Weakly Controlled</t>
  </si>
  <si>
    <t>N Controlled by Shareholders’ Agreement</t>
  </si>
  <si>
    <t>N Non controlled companies</t>
  </si>
  <si>
    <t>N Majority Controlled</t>
  </si>
  <si>
    <t>% cap Controlled by Shareholders’ Agreement</t>
  </si>
  <si>
    <t>% cap Non controlled companies</t>
  </si>
  <si>
    <t>% cap Weakly Controlled</t>
  </si>
  <si>
    <t>% cap Majority Controlled</t>
  </si>
  <si>
    <t>numero società
number of companies</t>
  </si>
  <si>
    <t>% capitalizzazione settore/indice
% industry/index market cap</t>
  </si>
  <si>
    <t>totale azioni senza diritto di voto
all non-voting shares</t>
  </si>
  <si>
    <t>numero società 
number of companies</t>
  </si>
  <si>
    <t>% totale  
% total</t>
  </si>
  <si>
    <t>% capitale sociale 
% share capital</t>
  </si>
  <si>
    <t xml:space="preserve">N società con azioni a voto maggiorato
</t>
  </si>
  <si>
    <t>N società con azioni a voto plurimo</t>
  </si>
  <si>
    <t>N società con azioni senza diritto di voto</t>
  </si>
  <si>
    <t>No UCA (No.)</t>
  </si>
  <si>
    <t>No UCA (% Weight)</t>
  </si>
  <si>
    <t>NO UCA (% Market Cap)</t>
  </si>
  <si>
    <t xml:space="preserve">numero medio di amministratori
</t>
  </si>
  <si>
    <t xml:space="preserve">avg numb amministratori indipendenti da TUF/CGC 
</t>
  </si>
  <si>
    <t xml:space="preserve">avg numb amministratori di minoranza
</t>
  </si>
  <si>
    <t>Ftse Mib</t>
  </si>
  <si>
    <t xml:space="preserve">Ftse Mib avg numb amm.di minoranza
</t>
  </si>
  <si>
    <t xml:space="preserve">Ftse Mib avg num di amm,
</t>
  </si>
  <si>
    <t xml:space="preserve">Ftse Mib avg numb amm. indipendenti da TUF/CGC 
</t>
  </si>
  <si>
    <t xml:space="preserve">Mid Cap avg numb amm. indipendenti da TUF/CGC 
</t>
  </si>
  <si>
    <t xml:space="preserve">Mid Cap avg numb amm.di minoranza
</t>
  </si>
  <si>
    <t>Mid Cap avg num di amm,
TOT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</si>
</sst>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9" formatCode="0.0"/>
    <numFmt numFmtId="170" formatCode="yyyy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FFC000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1">
    <xf numFmtId="0" fontId="0" fillId="0" borderId="0" xfId="0"/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2" fillId="0" borderId="0" xfId="0" applyFont="1"/>
    <xf numFmtId="0" fontId="0" fillId="0" borderId="2" xfId="0" applyBorder="1" applyAlignment="1">
      <alignment vertical="center" wrapText="1"/>
    </xf>
    <xf numFmtId="9" fontId="0" fillId="0" borderId="0" xfId="1" applyFont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wrapText="1"/>
    </xf>
    <xf numFmtId="3" fontId="0" fillId="0" borderId="1" xfId="0" applyNumberFormat="1" applyBorder="1"/>
    <xf numFmtId="164" fontId="0" fillId="0" borderId="1" xfId="1" applyNumberFormat="1" applyFont="1" applyBorder="1"/>
    <xf numFmtId="3" fontId="0" fillId="0" borderId="0" xfId="0" applyNumberFormat="1"/>
    <xf numFmtId="0" fontId="2" fillId="0" borderId="1" xfId="0" applyFont="1" applyBorder="1"/>
    <xf numFmtId="3" fontId="2" fillId="0" borderId="1" xfId="0" applyNumberFormat="1" applyFont="1" applyBorder="1"/>
    <xf numFmtId="164" fontId="2" fillId="0" borderId="1" xfId="1" applyNumberFormat="1" applyFont="1" applyBorder="1"/>
    <xf numFmtId="0" fontId="4" fillId="0" borderId="1" xfId="0" applyFont="1" applyBorder="1"/>
    <xf numFmtId="3" fontId="4" fillId="0" borderId="1" xfId="0" applyNumberFormat="1" applyFont="1" applyBorder="1"/>
    <xf numFmtId="164" fontId="4" fillId="0" borderId="1" xfId="1" applyNumberFormat="1" applyFont="1" applyBorder="1"/>
    <xf numFmtId="0" fontId="5" fillId="0" borderId="1" xfId="0" applyFont="1" applyBorder="1"/>
    <xf numFmtId="3" fontId="5" fillId="0" borderId="1" xfId="0" applyNumberFormat="1" applyFont="1" applyBorder="1"/>
    <xf numFmtId="164" fontId="5" fillId="0" borderId="1" xfId="1" applyNumberFormat="1" applyFont="1" applyBorder="1"/>
    <xf numFmtId="9" fontId="0" fillId="0" borderId="1" xfId="1" applyFont="1" applyBorder="1"/>
    <xf numFmtId="164" fontId="6" fillId="0" borderId="1" xfId="1" applyNumberFormat="1" applyFont="1" applyBorder="1"/>
    <xf numFmtId="9" fontId="3" fillId="0" borderId="0" xfId="1" applyFont="1" applyAlignment="1">
      <alignment horizontal="center" vertical="center" wrapText="1"/>
    </xf>
    <xf numFmtId="9" fontId="1" fillId="0" borderId="0" xfId="1" applyFont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9" fontId="9" fillId="0" borderId="0" xfId="1" applyFont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9" fillId="0" borderId="0" xfId="0" applyFont="1" applyAlignment="1">
      <alignment vertical="center" wrapText="1"/>
    </xf>
    <xf numFmtId="9" fontId="9" fillId="0" borderId="0" xfId="1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9" fontId="10" fillId="0" borderId="0" xfId="1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9" fontId="3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3" fillId="0" borderId="0" xfId="0" applyFont="1" applyAlignment="1">
      <alignment vertical="center" wrapText="1"/>
    </xf>
    <xf numFmtId="9" fontId="3" fillId="0" borderId="0" xfId="1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1" xfId="0" applyFont="1" applyBorder="1"/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NumberForma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/>
    </xf>
    <xf numFmtId="0" fontId="0" fillId="0" borderId="0" xfId="0"/>
    <xf numFmtId="0" fontId="3" fillId="0" borderId="1" xfId="0" applyFont="1" applyBorder="1" applyAlignment="1">
      <alignment horizontal="center" vertical="top"/>
    </xf>
    <xf numFmtId="0" fontId="0" fillId="0" borderId="0" xfId="0" applyAlignment="1">
      <alignment horizontal="center"/>
    </xf>
    <xf numFmtId="0" fontId="0" fillId="0" borderId="0" xfId="0" applyFont="1" applyBorder="1" applyAlignment="1">
      <alignment horizontal="center" vertical="top"/>
    </xf>
    <xf numFmtId="0" fontId="0" fillId="0" borderId="0" xfId="0" applyFont="1"/>
    <xf numFmtId="0" fontId="0" fillId="0" borderId="0" xfId="0" applyFont="1" applyBorder="1" applyAlignment="1">
      <alignment horizontal="right" vertical="top"/>
    </xf>
    <xf numFmtId="0" fontId="0" fillId="0" borderId="0" xfId="0" applyFont="1" applyFill="1" applyBorder="1" applyAlignment="1">
      <alignment horizontal="center" vertical="top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169" fontId="16" fillId="0" borderId="6" xfId="0" applyNumberFormat="1" applyFont="1" applyBorder="1" applyAlignment="1">
      <alignment horizontal="center" vertical="center"/>
    </xf>
    <xf numFmtId="170" fontId="14" fillId="0" borderId="0" xfId="0" applyNumberFormat="1" applyFont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169" fontId="16" fillId="0" borderId="0" xfId="0" applyNumberFormat="1" applyFont="1" applyAlignment="1">
      <alignment horizontal="center" vertical="center" wrapText="1"/>
    </xf>
    <xf numFmtId="169" fontId="16" fillId="0" borderId="6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/>
    </xf>
    <xf numFmtId="169" fontId="16" fillId="0" borderId="0" xfId="0" applyNumberFormat="1" applyFont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164" fontId="0" fillId="0" borderId="0" xfId="1" applyNumberFormat="1" applyFont="1"/>
    <xf numFmtId="0" fontId="18" fillId="0" borderId="6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169" fontId="19" fillId="0" borderId="5" xfId="0" applyNumberFormat="1" applyFont="1" applyBorder="1" applyAlignment="1">
      <alignment horizontal="center" vertical="center"/>
    </xf>
    <xf numFmtId="169" fontId="19" fillId="0" borderId="0" xfId="0" applyNumberFormat="1" applyFont="1" applyAlignment="1">
      <alignment horizontal="center" vertical="center"/>
    </xf>
  </cellXfs>
  <cellStyles count="2">
    <cellStyle name="Normale" xfId="0" builtinId="0"/>
    <cellStyle name="Percentuale" xfId="1" builtinId="5"/>
  </cellStyles>
  <dxfs count="19"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B7D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200" b="1" i="0" u="none" strike="noStrike" baseline="0"/>
              <a:t>Ownership and Control Structures in listed company in Italy</a:t>
            </a:r>
            <a:endParaRPr lang="it-IT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'top 20 sales + own cont'!$H$5</c:f>
              <c:strCache>
                <c:ptCount val="1"/>
                <c:pt idx="0">
                  <c:v>largest shareholder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'top 20 sales + own cont'!$G$6:$G$21</c:f>
              <c:numCache>
                <c:formatCode>General</c:formatCode>
                <c:ptCount val="16"/>
                <c:pt idx="0">
                  <c:v>1990</c:v>
                </c:pt>
                <c:pt idx="1">
                  <c:v>1998</c:v>
                </c:pt>
                <c:pt idx="2">
                  <c:v>2005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2023</c:v>
                </c:pt>
              </c:numCache>
            </c:numRef>
          </c:cat>
          <c:val>
            <c:numRef>
              <c:f>'top 20 sales + own cont'!$H$6:$H$21</c:f>
              <c:numCache>
                <c:formatCode>General</c:formatCode>
                <c:ptCount val="16"/>
                <c:pt idx="0">
                  <c:v>47.9</c:v>
                </c:pt>
                <c:pt idx="1">
                  <c:v>34.700000000000003</c:v>
                </c:pt>
                <c:pt idx="2">
                  <c:v>28.6</c:v>
                </c:pt>
                <c:pt idx="3">
                  <c:v>34</c:v>
                </c:pt>
                <c:pt idx="4">
                  <c:v>35.700000000000003</c:v>
                </c:pt>
                <c:pt idx="5">
                  <c:v>34.799999999999997</c:v>
                </c:pt>
                <c:pt idx="6">
                  <c:v>34.799999999999997</c:v>
                </c:pt>
                <c:pt idx="7">
                  <c:v>34.5</c:v>
                </c:pt>
                <c:pt idx="8">
                  <c:v>33.9</c:v>
                </c:pt>
                <c:pt idx="9">
                  <c:v>34</c:v>
                </c:pt>
                <c:pt idx="10">
                  <c:v>34.700000000000003</c:v>
                </c:pt>
                <c:pt idx="11">
                  <c:v>36.5</c:v>
                </c:pt>
                <c:pt idx="12">
                  <c:v>31.9</c:v>
                </c:pt>
                <c:pt idx="13">
                  <c:v>31.4</c:v>
                </c:pt>
                <c:pt idx="14">
                  <c:v>32.200000000000003</c:v>
                </c:pt>
                <c:pt idx="15">
                  <c:v>30.5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A8-4438-AB46-7BE1C3273EDE}"/>
            </c:ext>
          </c:extLst>
        </c:ser>
        <c:ser>
          <c:idx val="1"/>
          <c:order val="1"/>
          <c:tx>
            <c:strRef>
              <c:f>'top 20 sales + own cont'!$I$5</c:f>
              <c:strCache>
                <c:ptCount val="1"/>
                <c:pt idx="0">
                  <c:v>other major shareholders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'top 20 sales + own cont'!$G$6:$G$21</c:f>
              <c:numCache>
                <c:formatCode>General</c:formatCode>
                <c:ptCount val="16"/>
                <c:pt idx="0">
                  <c:v>1990</c:v>
                </c:pt>
                <c:pt idx="1">
                  <c:v>1998</c:v>
                </c:pt>
                <c:pt idx="2">
                  <c:v>2005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2023</c:v>
                </c:pt>
              </c:numCache>
            </c:numRef>
          </c:cat>
          <c:val>
            <c:numRef>
              <c:f>'top 20 sales + own cont'!$I$6:$I$21</c:f>
              <c:numCache>
                <c:formatCode>General</c:formatCode>
                <c:ptCount val="16"/>
                <c:pt idx="0">
                  <c:v>11.4</c:v>
                </c:pt>
                <c:pt idx="1">
                  <c:v>10</c:v>
                </c:pt>
                <c:pt idx="2">
                  <c:v>15.5</c:v>
                </c:pt>
                <c:pt idx="3">
                  <c:v>13.5</c:v>
                </c:pt>
                <c:pt idx="4">
                  <c:v>11.4</c:v>
                </c:pt>
                <c:pt idx="5">
                  <c:v>9.9</c:v>
                </c:pt>
                <c:pt idx="6">
                  <c:v>10.199999999999999</c:v>
                </c:pt>
                <c:pt idx="7">
                  <c:v>9.1999999999999993</c:v>
                </c:pt>
                <c:pt idx="8">
                  <c:v>9.6</c:v>
                </c:pt>
                <c:pt idx="9">
                  <c:v>7.2</c:v>
                </c:pt>
                <c:pt idx="10">
                  <c:v>7.4</c:v>
                </c:pt>
                <c:pt idx="11">
                  <c:v>6.4</c:v>
                </c:pt>
                <c:pt idx="12">
                  <c:v>8.3000000000000007</c:v>
                </c:pt>
                <c:pt idx="13">
                  <c:v>10.199999999999999</c:v>
                </c:pt>
                <c:pt idx="14">
                  <c:v>11</c:v>
                </c:pt>
                <c:pt idx="15">
                  <c:v>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A8-4438-AB46-7BE1C3273EDE}"/>
            </c:ext>
          </c:extLst>
        </c:ser>
        <c:ser>
          <c:idx val="2"/>
          <c:order val="2"/>
          <c:tx>
            <c:strRef>
              <c:f>'top 20 sales + own cont'!$J$5</c:f>
              <c:strCache>
                <c:ptCount val="1"/>
                <c:pt idx="0">
                  <c:v>market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'top 20 sales + own cont'!$G$6:$G$21</c:f>
              <c:numCache>
                <c:formatCode>General</c:formatCode>
                <c:ptCount val="16"/>
                <c:pt idx="0">
                  <c:v>1990</c:v>
                </c:pt>
                <c:pt idx="1">
                  <c:v>1998</c:v>
                </c:pt>
                <c:pt idx="2">
                  <c:v>2005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2023</c:v>
                </c:pt>
              </c:numCache>
            </c:numRef>
          </c:cat>
          <c:val>
            <c:numRef>
              <c:f>'top 20 sales + own cont'!$J$6:$J$22</c:f>
              <c:numCache>
                <c:formatCode>General</c:formatCode>
                <c:ptCount val="17"/>
                <c:pt idx="0">
                  <c:v>40.700000000000003</c:v>
                </c:pt>
                <c:pt idx="1">
                  <c:v>55.3</c:v>
                </c:pt>
                <c:pt idx="2">
                  <c:v>55.9</c:v>
                </c:pt>
                <c:pt idx="3">
                  <c:v>52.5</c:v>
                </c:pt>
                <c:pt idx="4">
                  <c:v>52.9</c:v>
                </c:pt>
                <c:pt idx="5">
                  <c:v>55.8</c:v>
                </c:pt>
                <c:pt idx="6">
                  <c:v>55</c:v>
                </c:pt>
                <c:pt idx="7">
                  <c:v>56.3</c:v>
                </c:pt>
                <c:pt idx="8">
                  <c:v>56.5</c:v>
                </c:pt>
                <c:pt idx="9">
                  <c:v>58.9</c:v>
                </c:pt>
                <c:pt idx="10">
                  <c:v>57.9</c:v>
                </c:pt>
                <c:pt idx="11">
                  <c:v>57.1</c:v>
                </c:pt>
                <c:pt idx="12">
                  <c:v>59.8</c:v>
                </c:pt>
                <c:pt idx="13">
                  <c:v>58.4</c:v>
                </c:pt>
                <c:pt idx="14">
                  <c:v>56.8</c:v>
                </c:pt>
                <c:pt idx="15">
                  <c:v>59.9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A8-4438-AB46-7BE1C3273ED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40"/>
        <c:overlap val="100"/>
        <c:axId val="1385044303"/>
        <c:axId val="1399139247"/>
      </c:barChart>
      <c:catAx>
        <c:axId val="1385044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99139247"/>
        <c:crosses val="autoZero"/>
        <c:auto val="1"/>
        <c:lblAlgn val="ctr"/>
        <c:lblOffset val="100"/>
        <c:noMultiLvlLbl val="0"/>
      </c:catAx>
      <c:valAx>
        <c:axId val="1399139247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85044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Asset managers</a:t>
            </a:r>
            <a:r>
              <a:rPr lang="it-IT" b="1" baseline="0"/>
              <a:t> institutional investors</a:t>
            </a:r>
            <a:endParaRPr lang="it-IT" b="1"/>
          </a:p>
        </c:rich>
      </c:tx>
      <c:layout>
        <c:manualLayout>
          <c:xMode val="edge"/>
          <c:yMode val="edge"/>
          <c:x val="0.3800277629277349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4.444991284819981E-2"/>
          <c:y val="1.5411229325506487E-2"/>
          <c:w val="0.95285363094283293"/>
          <c:h val="0.84049707021955888"/>
        </c:manualLayout>
      </c:layout>
      <c:lineChart>
        <c:grouping val="standard"/>
        <c:varyColors val="0"/>
        <c:ser>
          <c:idx val="0"/>
          <c:order val="0"/>
          <c:tx>
            <c:strRef>
              <c:f>'institutional inv'!$Z$23</c:f>
              <c:strCache>
                <c:ptCount val="1"/>
                <c:pt idx="0">
                  <c:v>asset managers inv ist Tot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5"/>
              <c:layout>
                <c:manualLayout>
                  <c:x val="-6.3324430676378329E-3"/>
                  <c:y val="-1.74128869935205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711-498E-8FD0-3B51FCCFDD21}"/>
                </c:ext>
              </c:extLst>
            </c:dLbl>
            <c:dLbl>
              <c:idx val="12"/>
              <c:layout>
                <c:manualLayout>
                  <c:x val="-2.5840723939063174E-2"/>
                  <c:y val="-6.69194550211429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711-498E-8FD0-3B51FCCFDD2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0070C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'institutional inv'!$Q$59:$Q$71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2023</c:v>
                </c:pt>
              </c:numCache>
            </c:numRef>
          </c:cat>
          <c:val>
            <c:numRef>
              <c:f>'institutional inv'!$R$24:$R$36</c:f>
              <c:numCache>
                <c:formatCode>General</c:formatCode>
                <c:ptCount val="13"/>
                <c:pt idx="0">
                  <c:v>35</c:v>
                </c:pt>
                <c:pt idx="1">
                  <c:v>29</c:v>
                </c:pt>
                <c:pt idx="2">
                  <c:v>30</c:v>
                </c:pt>
                <c:pt idx="3">
                  <c:v>33</c:v>
                </c:pt>
                <c:pt idx="4">
                  <c:v>45</c:v>
                </c:pt>
                <c:pt idx="5">
                  <c:v>55</c:v>
                </c:pt>
                <c:pt idx="6">
                  <c:v>44</c:v>
                </c:pt>
                <c:pt idx="7">
                  <c:v>46</c:v>
                </c:pt>
                <c:pt idx="8">
                  <c:v>44</c:v>
                </c:pt>
                <c:pt idx="9">
                  <c:v>48</c:v>
                </c:pt>
                <c:pt idx="10">
                  <c:v>41</c:v>
                </c:pt>
                <c:pt idx="11">
                  <c:v>35</c:v>
                </c:pt>
                <c:pt idx="12">
                  <c:v>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11-498E-8FD0-3B51FCCFDD21}"/>
            </c:ext>
          </c:extLst>
        </c:ser>
        <c:ser>
          <c:idx val="1"/>
          <c:order val="1"/>
          <c:tx>
            <c:strRef>
              <c:f>'institutional inv'!$Z$39</c:f>
              <c:strCache>
                <c:ptCount val="1"/>
                <c:pt idx="0">
                  <c:v>asset managers inv ist ita</c:v>
                </c:pt>
              </c:strCache>
            </c:strRef>
          </c:tx>
          <c:spPr>
            <a:ln w="28575" cap="rnd">
              <a:solidFill>
                <a:schemeClr val="accent1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>
                  <a:lumMod val="40000"/>
                  <a:lumOff val="60000"/>
                </a:schemeClr>
              </a:solidFill>
              <a:ln w="9525">
                <a:solidFill>
                  <a:schemeClr val="accent1">
                    <a:lumMod val="40000"/>
                    <a:lumOff val="60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accent1">
                        <a:lumMod val="40000"/>
                        <a:lumOff val="6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'institutional inv'!$Q$59:$Q$71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2023</c:v>
                </c:pt>
              </c:numCache>
            </c:numRef>
          </c:cat>
          <c:val>
            <c:numRef>
              <c:f>'institutional inv'!$R$42:$R$54</c:f>
              <c:numCache>
                <c:formatCode>General</c:formatCode>
                <c:ptCount val="13"/>
                <c:pt idx="0">
                  <c:v>5</c:v>
                </c:pt>
                <c:pt idx="1">
                  <c:v>5</c:v>
                </c:pt>
                <c:pt idx="2">
                  <c:v>3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5</c:v>
                </c:pt>
                <c:pt idx="10">
                  <c:v>3</c:v>
                </c:pt>
                <c:pt idx="11">
                  <c:v>1</c:v>
                </c:pt>
                <c:pt idx="12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11-498E-8FD0-3B51FCCFDD21}"/>
            </c:ext>
          </c:extLst>
        </c:ser>
        <c:ser>
          <c:idx val="2"/>
          <c:order val="2"/>
          <c:tx>
            <c:strRef>
              <c:f>'institutional inv'!$Z$56</c:f>
              <c:strCache>
                <c:ptCount val="1"/>
                <c:pt idx="0">
                  <c:v>asset managers inv ist est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x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dLbls>
            <c:dLbl>
              <c:idx val="12"/>
              <c:layout>
                <c:manualLayout>
                  <c:x val="-1.3052235839230698E-2"/>
                  <c:y val="-4.45168465009294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711-498E-8FD0-3B51FCCFDD2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rgbClr val="00B0F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'institutional inv'!$Q$59:$Q$71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2023</c:v>
                </c:pt>
              </c:numCache>
            </c:numRef>
          </c:cat>
          <c:val>
            <c:numRef>
              <c:f>'institutional inv'!$R$59:$R$71</c:f>
              <c:numCache>
                <c:formatCode>General</c:formatCode>
                <c:ptCount val="13"/>
                <c:pt idx="0">
                  <c:v>30</c:v>
                </c:pt>
                <c:pt idx="1">
                  <c:v>24</c:v>
                </c:pt>
                <c:pt idx="2">
                  <c:v>27</c:v>
                </c:pt>
                <c:pt idx="3">
                  <c:v>32</c:v>
                </c:pt>
                <c:pt idx="4">
                  <c:v>44</c:v>
                </c:pt>
                <c:pt idx="5">
                  <c:v>52</c:v>
                </c:pt>
                <c:pt idx="6">
                  <c:v>40</c:v>
                </c:pt>
                <c:pt idx="7">
                  <c:v>42</c:v>
                </c:pt>
                <c:pt idx="8">
                  <c:v>39</c:v>
                </c:pt>
                <c:pt idx="9">
                  <c:v>43</c:v>
                </c:pt>
                <c:pt idx="10">
                  <c:v>38</c:v>
                </c:pt>
                <c:pt idx="11">
                  <c:v>34</c:v>
                </c:pt>
                <c:pt idx="12">
                  <c:v>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11-498E-8FD0-3B51FCCFDD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2413464"/>
        <c:axId val="412410224"/>
        <c:extLst>
          <c:ext xmlns:c15="http://schemas.microsoft.com/office/drawing/2012/chart" uri="{02D57815-91ED-43cb-92C2-25804820EDAC}">
            <c15:filteredLine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'institutional inv'!$Z$24</c15:sqref>
                        </c15:formulaRef>
                      </c:ext>
                    </c:extLst>
                    <c:strCache>
                      <c:ptCount val="1"/>
                      <c:pt idx="0">
                        <c:v>Banche e Ass inv ist Tot</c:v>
                      </c:pt>
                    </c:strCache>
                  </c:strRef>
                </c:tx>
                <c:spPr>
                  <a:ln w="28575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val>
                  <c:numRef>
                    <c:extLst>
                      <c:ext uri="{02D57815-91ED-43cb-92C2-25804820EDAC}">
                        <c15:formulaRef>
                          <c15:sqref>'institutional inv'!$T$24:$T$36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56</c:v>
                      </c:pt>
                      <c:pt idx="1">
                        <c:v>55</c:v>
                      </c:pt>
                      <c:pt idx="2">
                        <c:v>51</c:v>
                      </c:pt>
                      <c:pt idx="3">
                        <c:v>41</c:v>
                      </c:pt>
                      <c:pt idx="4">
                        <c:v>40</c:v>
                      </c:pt>
                      <c:pt idx="5">
                        <c:v>24</c:v>
                      </c:pt>
                      <c:pt idx="6">
                        <c:v>12</c:v>
                      </c:pt>
                      <c:pt idx="7">
                        <c:v>11</c:v>
                      </c:pt>
                      <c:pt idx="8">
                        <c:v>8</c:v>
                      </c:pt>
                      <c:pt idx="9">
                        <c:v>14</c:v>
                      </c:pt>
                      <c:pt idx="10">
                        <c:v>14</c:v>
                      </c:pt>
                      <c:pt idx="11">
                        <c:v>15</c:v>
                      </c:pt>
                      <c:pt idx="12">
                        <c:v>14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3-7711-498E-8FD0-3B51FCCFDD21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'institutional inv'!$Z$40</c15:sqref>
                        </c15:formulaRef>
                      </c:ext>
                    </c:extLst>
                    <c:strCache>
                      <c:ptCount val="1"/>
                      <c:pt idx="0">
                        <c:v>Banche e Ass inv ist ita</c:v>
                      </c:pt>
                    </c:strCache>
                  </c:strRef>
                </c:tx>
                <c:spPr>
                  <a:ln w="28575" cap="rnd">
                    <a:solidFill>
                      <a:srgbClr val="FFC000"/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rgbClr val="FFC000"/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'institutional inv'!$T$42:$T$54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44</c:v>
                      </c:pt>
                      <c:pt idx="1">
                        <c:v>46</c:v>
                      </c:pt>
                      <c:pt idx="2">
                        <c:v>42</c:v>
                      </c:pt>
                      <c:pt idx="3">
                        <c:v>36</c:v>
                      </c:pt>
                      <c:pt idx="4">
                        <c:v>33</c:v>
                      </c:pt>
                      <c:pt idx="5">
                        <c:v>19</c:v>
                      </c:pt>
                      <c:pt idx="6">
                        <c:v>8</c:v>
                      </c:pt>
                      <c:pt idx="7">
                        <c:v>7</c:v>
                      </c:pt>
                      <c:pt idx="8">
                        <c:v>5</c:v>
                      </c:pt>
                      <c:pt idx="9">
                        <c:v>6</c:v>
                      </c:pt>
                      <c:pt idx="10">
                        <c:v>9</c:v>
                      </c:pt>
                      <c:pt idx="11">
                        <c:v>12</c:v>
                      </c:pt>
                      <c:pt idx="12">
                        <c:v>9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7711-498E-8FD0-3B51FCCFDD21}"/>
                  </c:ext>
                </c:extLst>
              </c15:ser>
            </c15:filteredLineSeries>
            <c15:filteredLine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'institutional inv'!$Z$57</c15:sqref>
                        </c15:formulaRef>
                      </c:ext>
                    </c:extLst>
                    <c:strCache>
                      <c:ptCount val="1"/>
                      <c:pt idx="0">
                        <c:v>Banche e ass inv ist ita</c:v>
                      </c:pt>
                    </c:strCache>
                  </c:strRef>
                </c:tx>
                <c:spPr>
                  <a:ln w="28575" cap="rnd">
                    <a:solidFill>
                      <a:srgbClr val="FFFF00"/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noFill/>
                    <a:ln w="9525">
                      <a:solidFill>
                        <a:srgbClr val="FFFF00"/>
                      </a:solidFill>
                    </a:ln>
                    <a:effectLst/>
                  </c:spPr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'institutional inv'!$T$59:$T$71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12</c:v>
                      </c:pt>
                      <c:pt idx="1">
                        <c:v>9</c:v>
                      </c:pt>
                      <c:pt idx="2">
                        <c:v>9</c:v>
                      </c:pt>
                      <c:pt idx="3">
                        <c:v>5</c:v>
                      </c:pt>
                      <c:pt idx="4">
                        <c:v>7</c:v>
                      </c:pt>
                      <c:pt idx="5">
                        <c:v>5</c:v>
                      </c:pt>
                      <c:pt idx="6">
                        <c:v>4</c:v>
                      </c:pt>
                      <c:pt idx="7">
                        <c:v>4</c:v>
                      </c:pt>
                      <c:pt idx="8">
                        <c:v>3</c:v>
                      </c:pt>
                      <c:pt idx="9">
                        <c:v>8</c:v>
                      </c:pt>
                      <c:pt idx="10">
                        <c:v>5</c:v>
                      </c:pt>
                      <c:pt idx="11">
                        <c:v>3</c:v>
                      </c:pt>
                      <c:pt idx="12">
                        <c:v>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7711-498E-8FD0-3B51FCCFDD21}"/>
                  </c:ext>
                </c:extLst>
              </c15:ser>
            </c15:filteredLineSeries>
            <c15:filteredLine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'institutional inv'!$Z$25</c15:sqref>
                        </c15:formulaRef>
                      </c:ext>
                    </c:extLst>
                    <c:strCache>
                      <c:ptCount val="1"/>
                      <c:pt idx="0">
                        <c:v>PE, VC, Fondi inv ist Tot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'institutional inv'!$V$24:$V$36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16</c:v>
                      </c:pt>
                      <c:pt idx="1">
                        <c:v>18</c:v>
                      </c:pt>
                      <c:pt idx="2">
                        <c:v>17</c:v>
                      </c:pt>
                      <c:pt idx="3">
                        <c:v>12</c:v>
                      </c:pt>
                      <c:pt idx="4">
                        <c:v>13</c:v>
                      </c:pt>
                      <c:pt idx="5">
                        <c:v>13</c:v>
                      </c:pt>
                      <c:pt idx="6">
                        <c:v>19</c:v>
                      </c:pt>
                      <c:pt idx="7">
                        <c:v>19</c:v>
                      </c:pt>
                      <c:pt idx="8">
                        <c:v>27</c:v>
                      </c:pt>
                      <c:pt idx="9">
                        <c:v>28</c:v>
                      </c:pt>
                      <c:pt idx="10">
                        <c:v>29</c:v>
                      </c:pt>
                      <c:pt idx="11">
                        <c:v>22</c:v>
                      </c:pt>
                      <c:pt idx="12">
                        <c:v>20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7711-498E-8FD0-3B51FCCFDD21}"/>
                  </c:ext>
                </c:extLst>
              </c15:ser>
            </c15:filteredLineSeries>
            <c15:filteredLine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'institutional inv'!$Z$41</c15:sqref>
                        </c15:formulaRef>
                      </c:ext>
                    </c:extLst>
                    <c:strCache>
                      <c:ptCount val="1"/>
                      <c:pt idx="0">
                        <c:v>PE, VC, Fondi inv ist ita</c:v>
                      </c:pt>
                    </c:strCache>
                  </c:strRef>
                </c:tx>
                <c:spPr>
                  <a:ln w="28575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'institutional inv'!$V$42:$V$54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9</c:v>
                      </c:pt>
                      <c:pt idx="1">
                        <c:v>8</c:v>
                      </c:pt>
                      <c:pt idx="2">
                        <c:v>5</c:v>
                      </c:pt>
                      <c:pt idx="3">
                        <c:v>4</c:v>
                      </c:pt>
                      <c:pt idx="4">
                        <c:v>4</c:v>
                      </c:pt>
                      <c:pt idx="5">
                        <c:v>3</c:v>
                      </c:pt>
                      <c:pt idx="6">
                        <c:v>2</c:v>
                      </c:pt>
                      <c:pt idx="7">
                        <c:v>2</c:v>
                      </c:pt>
                      <c:pt idx="8">
                        <c:v>4</c:v>
                      </c:pt>
                      <c:pt idx="9">
                        <c:v>4</c:v>
                      </c:pt>
                      <c:pt idx="10">
                        <c:v>7</c:v>
                      </c:pt>
                      <c:pt idx="11">
                        <c:v>7</c:v>
                      </c:pt>
                      <c:pt idx="12">
                        <c:v>7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711-498E-8FD0-3B51FCCFDD21}"/>
                  </c:ext>
                </c:extLst>
              </c15:ser>
            </c15:filteredLineSeries>
            <c15:filteredLine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'institutional inv'!$Z$58</c15:sqref>
                        </c15:formulaRef>
                      </c:ext>
                    </c:extLst>
                    <c:strCache>
                      <c:ptCount val="1"/>
                      <c:pt idx="0">
                        <c:v>PE, VC, Fondi inv ist est</c:v>
                      </c:pt>
                    </c:strCache>
                  </c:strRef>
                </c:tx>
                <c:spPr>
                  <a:ln w="2857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'institutional inv'!$V$59:$V$71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7</c:v>
                      </c:pt>
                      <c:pt idx="1">
                        <c:v>10</c:v>
                      </c:pt>
                      <c:pt idx="2">
                        <c:v>12</c:v>
                      </c:pt>
                      <c:pt idx="3">
                        <c:v>8</c:v>
                      </c:pt>
                      <c:pt idx="4">
                        <c:v>9</c:v>
                      </c:pt>
                      <c:pt idx="5">
                        <c:v>10</c:v>
                      </c:pt>
                      <c:pt idx="6">
                        <c:v>17</c:v>
                      </c:pt>
                      <c:pt idx="7">
                        <c:v>17</c:v>
                      </c:pt>
                      <c:pt idx="8">
                        <c:v>23</c:v>
                      </c:pt>
                      <c:pt idx="9">
                        <c:v>24</c:v>
                      </c:pt>
                      <c:pt idx="10">
                        <c:v>22</c:v>
                      </c:pt>
                      <c:pt idx="11">
                        <c:v>15</c:v>
                      </c:pt>
                      <c:pt idx="12">
                        <c:v>13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7711-498E-8FD0-3B51FCCFDD21}"/>
                  </c:ext>
                </c:extLst>
              </c15:ser>
            </c15:filteredLineSeries>
          </c:ext>
        </c:extLst>
      </c:lineChart>
      <c:catAx>
        <c:axId val="412413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12410224"/>
        <c:crosses val="autoZero"/>
        <c:auto val="1"/>
        <c:lblAlgn val="ctr"/>
        <c:lblOffset val="100"/>
        <c:noMultiLvlLbl val="0"/>
      </c:catAx>
      <c:valAx>
        <c:axId val="41241022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12413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Banche, Assicurazioni</a:t>
            </a:r>
            <a:r>
              <a:rPr lang="it-IT" b="1" baseline="0"/>
              <a:t> institutional investors</a:t>
            </a:r>
            <a:endParaRPr lang="it-IT" b="1"/>
          </a:p>
        </c:rich>
      </c:tx>
      <c:layout>
        <c:manualLayout>
          <c:xMode val="edge"/>
          <c:yMode val="edge"/>
          <c:x val="0.3800277629277349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4.6009628722729699E-2"/>
          <c:y val="1.5411318344868715E-2"/>
          <c:w val="0.95285363094283293"/>
          <c:h val="0.84049707021955888"/>
        </c:manualLayout>
      </c:layout>
      <c:lineChart>
        <c:grouping val="standard"/>
        <c:varyColors val="0"/>
        <c:ser>
          <c:idx val="3"/>
          <c:order val="3"/>
          <c:tx>
            <c:strRef>
              <c:f>'institutional inv'!$Z$24</c:f>
              <c:strCache>
                <c:ptCount val="1"/>
                <c:pt idx="0">
                  <c:v>Banche e Ass inv ist Tot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5"/>
              <c:layout>
                <c:manualLayout>
                  <c:x val="-1.0232127622550633E-2"/>
                  <c:y val="-3.49711354995422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38D-49E1-915E-5482807D86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'institutional inv'!$Q$24:$Q$36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2023</c:v>
                </c:pt>
              </c:numCache>
            </c:numRef>
          </c:cat>
          <c:val>
            <c:numRef>
              <c:f>'institutional inv'!$T$24:$T$36</c:f>
              <c:numCache>
                <c:formatCode>General</c:formatCode>
                <c:ptCount val="13"/>
                <c:pt idx="0">
                  <c:v>56</c:v>
                </c:pt>
                <c:pt idx="1">
                  <c:v>55</c:v>
                </c:pt>
                <c:pt idx="2">
                  <c:v>51</c:v>
                </c:pt>
                <c:pt idx="3">
                  <c:v>41</c:v>
                </c:pt>
                <c:pt idx="4">
                  <c:v>40</c:v>
                </c:pt>
                <c:pt idx="5">
                  <c:v>24</c:v>
                </c:pt>
                <c:pt idx="6">
                  <c:v>12</c:v>
                </c:pt>
                <c:pt idx="7">
                  <c:v>11</c:v>
                </c:pt>
                <c:pt idx="8">
                  <c:v>8</c:v>
                </c:pt>
                <c:pt idx="9">
                  <c:v>14</c:v>
                </c:pt>
                <c:pt idx="10">
                  <c:v>14</c:v>
                </c:pt>
                <c:pt idx="11">
                  <c:v>15</c:v>
                </c:pt>
                <c:pt idx="12">
                  <c:v>14</c:v>
                </c:pt>
              </c:numCache>
              <c:extLst xmlns:c15="http://schemas.microsoft.com/office/drawing/2012/chart"/>
            </c:numRef>
          </c:val>
          <c:smooth val="0"/>
          <c:extLst>
            <c:ext xmlns:c16="http://schemas.microsoft.com/office/drawing/2014/chart" uri="{C3380CC4-5D6E-409C-BE32-E72D297353CC}">
              <c16:uniqueId val="{00000006-1D8C-4C96-BE50-805312C119FF}"/>
            </c:ext>
          </c:extLst>
        </c:ser>
        <c:ser>
          <c:idx val="4"/>
          <c:order val="4"/>
          <c:tx>
            <c:strRef>
              <c:f>'institutional inv'!$Z$40</c:f>
              <c:strCache>
                <c:ptCount val="1"/>
                <c:pt idx="0">
                  <c:v>Banche e Ass inv ist ita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dLbls>
            <c:dLbl>
              <c:idx val="6"/>
              <c:layout>
                <c:manualLayout>
                  <c:x val="-1.6143664738392188E-3"/>
                  <c:y val="-2.70948787465002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1D8C-4C96-BE50-805312C119FF}"/>
                </c:ext>
              </c:extLst>
            </c:dLbl>
            <c:dLbl>
              <c:idx val="7"/>
              <c:layout>
                <c:manualLayout>
                  <c:x val="-1.4092086804159847E-2"/>
                  <c:y val="-1.90489022204784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1D8C-4C96-BE50-805312C119FF}"/>
                </c:ext>
              </c:extLst>
            </c:dLbl>
            <c:dLbl>
              <c:idx val="8"/>
              <c:layout>
                <c:manualLayout>
                  <c:x val="1.0863353856481293E-2"/>
                  <c:y val="-3.24588630971814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1D8C-4C96-BE50-805312C119FF}"/>
                </c:ext>
              </c:extLst>
            </c:dLbl>
            <c:dLbl>
              <c:idx val="9"/>
              <c:layout>
                <c:manualLayout>
                  <c:x val="-1.0972656721579689E-2"/>
                  <c:y val="2.92269569356527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D8C-4C96-BE50-805312C119FF}"/>
                </c:ext>
              </c:extLst>
            </c:dLbl>
            <c:dLbl>
              <c:idx val="10"/>
              <c:layout>
                <c:manualLayout>
                  <c:x val="3.0647786500309017E-3"/>
                  <c:y val="1.313500388360914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D8C-4C96-BE50-805312C119FF}"/>
                </c:ext>
              </c:extLst>
            </c:dLbl>
            <c:dLbl>
              <c:idx val="11"/>
              <c:layout>
                <c:manualLayout>
                  <c:x val="-1.024732782127593E-2"/>
                  <c:y val="2.922695693565288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1D8C-4C96-BE50-805312C119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rgbClr val="FFC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'institutional inv'!$Q$24:$Q$36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2023</c:v>
                </c:pt>
              </c:numCache>
            </c:numRef>
          </c:cat>
          <c:val>
            <c:numRef>
              <c:f>'institutional inv'!$T$42:$T$54</c:f>
              <c:numCache>
                <c:formatCode>General</c:formatCode>
                <c:ptCount val="13"/>
                <c:pt idx="0">
                  <c:v>44</c:v>
                </c:pt>
                <c:pt idx="1">
                  <c:v>46</c:v>
                </c:pt>
                <c:pt idx="2">
                  <c:v>42</c:v>
                </c:pt>
                <c:pt idx="3">
                  <c:v>36</c:v>
                </c:pt>
                <c:pt idx="4">
                  <c:v>33</c:v>
                </c:pt>
                <c:pt idx="5">
                  <c:v>19</c:v>
                </c:pt>
                <c:pt idx="6">
                  <c:v>8</c:v>
                </c:pt>
                <c:pt idx="7">
                  <c:v>7</c:v>
                </c:pt>
                <c:pt idx="8">
                  <c:v>5</c:v>
                </c:pt>
                <c:pt idx="9">
                  <c:v>6</c:v>
                </c:pt>
                <c:pt idx="10">
                  <c:v>9</c:v>
                </c:pt>
                <c:pt idx="11">
                  <c:v>12</c:v>
                </c:pt>
                <c:pt idx="12">
                  <c:v>9</c:v>
                </c:pt>
              </c:numCache>
              <c:extLst xmlns:c15="http://schemas.microsoft.com/office/drawing/2012/chart"/>
            </c:numRef>
          </c:val>
          <c:smooth val="0"/>
          <c:extLst>
            <c:ext xmlns:c16="http://schemas.microsoft.com/office/drawing/2014/chart" uri="{C3380CC4-5D6E-409C-BE32-E72D297353CC}">
              <c16:uniqueId val="{00000007-1D8C-4C96-BE50-805312C119FF}"/>
            </c:ext>
          </c:extLst>
        </c:ser>
        <c:ser>
          <c:idx val="5"/>
          <c:order val="5"/>
          <c:tx>
            <c:strRef>
              <c:f>'institutional inv'!$Z$57</c:f>
              <c:strCache>
                <c:ptCount val="1"/>
                <c:pt idx="0">
                  <c:v>Banche e ass inv ist ita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rgbClr val="FB7DF2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FB7DF2"/>
              </a:solidFill>
              <a:ln w="9525">
                <a:solidFill>
                  <a:srgbClr val="FB7DF2"/>
                </a:solidFill>
              </a:ln>
              <a:effectLst/>
            </c:spPr>
          </c:marker>
          <c:dLbls>
            <c:dLbl>
              <c:idx val="8"/>
              <c:layout>
                <c:manualLayout>
                  <c:x val="1.0863353856481293E-2"/>
                  <c:y val="1.63669100451376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1D8C-4C96-BE50-805312C119FF}"/>
                </c:ext>
              </c:extLst>
            </c:dLbl>
            <c:dLbl>
              <c:idx val="9"/>
              <c:layout>
                <c:manualLayout>
                  <c:x val="-1.5651801845449925E-2"/>
                  <c:y val="-3.9954925637015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1D8C-4C96-BE50-805312C119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rgbClr val="FB7DF2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'institutional inv'!$Q$24:$Q$36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2023</c:v>
                </c:pt>
              </c:numCache>
            </c:numRef>
          </c:cat>
          <c:val>
            <c:numRef>
              <c:f>'institutional inv'!$T$59:$T$71</c:f>
              <c:numCache>
                <c:formatCode>General</c:formatCode>
                <c:ptCount val="13"/>
                <c:pt idx="0">
                  <c:v>12</c:v>
                </c:pt>
                <c:pt idx="1">
                  <c:v>9</c:v>
                </c:pt>
                <c:pt idx="2">
                  <c:v>9</c:v>
                </c:pt>
                <c:pt idx="3">
                  <c:v>5</c:v>
                </c:pt>
                <c:pt idx="4">
                  <c:v>7</c:v>
                </c:pt>
                <c:pt idx="5">
                  <c:v>5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8</c:v>
                </c:pt>
                <c:pt idx="10">
                  <c:v>5</c:v>
                </c:pt>
                <c:pt idx="11">
                  <c:v>3</c:v>
                </c:pt>
                <c:pt idx="12">
                  <c:v>5</c:v>
                </c:pt>
              </c:numCache>
              <c:extLst xmlns:c15="http://schemas.microsoft.com/office/drawing/2012/chart"/>
            </c:numRef>
          </c:val>
          <c:smooth val="0"/>
          <c:extLst>
            <c:ext xmlns:c16="http://schemas.microsoft.com/office/drawing/2014/chart" uri="{C3380CC4-5D6E-409C-BE32-E72D297353CC}">
              <c16:uniqueId val="{00000008-1D8C-4C96-BE50-805312C119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2413464"/>
        <c:axId val="412410224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'institutional inv'!$Z$23</c15:sqref>
                        </c15:formulaRef>
                      </c:ext>
                    </c:extLst>
                    <c:strCache>
                      <c:ptCount val="1"/>
                      <c:pt idx="0">
                        <c:v>asset managers inv ist Tot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dLbls>
                  <c:dLbl>
                    <c:idx val="5"/>
                    <c:layout>
                      <c:manualLayout>
                        <c:x val="-6.3324430676378329E-3"/>
                        <c:y val="-1.7412886993520553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0-1D8C-4C96-BE50-805312C119FF}"/>
                      </c:ext>
                    </c:extLst>
                  </c:dLbl>
                  <c:dLbl>
                    <c:idx val="12"/>
                    <c:layout>
                      <c:manualLayout>
                        <c:x val="-2.8955563646389817E-2"/>
                        <c:y val="4.0005233130848791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1-1D8C-4C96-BE50-805312C119FF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rgbClr val="0070C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'institutional inv'!$Q$24:$Q$36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2010</c:v>
                      </c:pt>
                      <c:pt idx="1">
                        <c:v>2011</c:v>
                      </c:pt>
                      <c:pt idx="2">
                        <c:v>2012</c:v>
                      </c:pt>
                      <c:pt idx="3">
                        <c:v>2013</c:v>
                      </c:pt>
                      <c:pt idx="4">
                        <c:v>2014</c:v>
                      </c:pt>
                      <c:pt idx="5">
                        <c:v>2015</c:v>
                      </c:pt>
                      <c:pt idx="6">
                        <c:v>2016</c:v>
                      </c:pt>
                      <c:pt idx="7">
                        <c:v>2017</c:v>
                      </c:pt>
                      <c:pt idx="8">
                        <c:v>2018</c:v>
                      </c:pt>
                      <c:pt idx="9">
                        <c:v>2019</c:v>
                      </c:pt>
                      <c:pt idx="10">
                        <c:v>2020</c:v>
                      </c:pt>
                      <c:pt idx="11">
                        <c:v>2021</c:v>
                      </c:pt>
                      <c:pt idx="12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'institutional inv'!$R$24:$R$36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35</c:v>
                      </c:pt>
                      <c:pt idx="1">
                        <c:v>29</c:v>
                      </c:pt>
                      <c:pt idx="2">
                        <c:v>30</c:v>
                      </c:pt>
                      <c:pt idx="3">
                        <c:v>33</c:v>
                      </c:pt>
                      <c:pt idx="4">
                        <c:v>45</c:v>
                      </c:pt>
                      <c:pt idx="5">
                        <c:v>55</c:v>
                      </c:pt>
                      <c:pt idx="6">
                        <c:v>44</c:v>
                      </c:pt>
                      <c:pt idx="7">
                        <c:v>46</c:v>
                      </c:pt>
                      <c:pt idx="8">
                        <c:v>44</c:v>
                      </c:pt>
                      <c:pt idx="9">
                        <c:v>48</c:v>
                      </c:pt>
                      <c:pt idx="10">
                        <c:v>41</c:v>
                      </c:pt>
                      <c:pt idx="11">
                        <c:v>35</c:v>
                      </c:pt>
                      <c:pt idx="12">
                        <c:v>36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1D8C-4C96-BE50-805312C119FF}"/>
                  </c:ext>
                </c:extLst>
              </c15:ser>
            </c15:filteredLineSeries>
            <c15:filteredLin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'institutional inv'!$Z$39</c15:sqref>
                        </c15:formulaRef>
                      </c:ext>
                    </c:extLst>
                    <c:strCache>
                      <c:ptCount val="1"/>
                      <c:pt idx="0">
                        <c:v>asset managers inv ist ita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lumMod val="40000"/>
                        <a:lumOff val="6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accent1">
                        <a:lumMod val="40000"/>
                        <a:lumOff val="60000"/>
                      </a:schemeClr>
                    </a:solidFill>
                    <a:ln w="9525">
                      <a:solidFill>
                        <a:schemeClr val="accent1">
                          <a:lumMod val="40000"/>
                          <a:lumOff val="60000"/>
                        </a:schemeClr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accent1">
                              <a:lumMod val="40000"/>
                              <a:lumOff val="6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'institutional inv'!$Q$24:$Q$36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2010</c:v>
                      </c:pt>
                      <c:pt idx="1">
                        <c:v>2011</c:v>
                      </c:pt>
                      <c:pt idx="2">
                        <c:v>2012</c:v>
                      </c:pt>
                      <c:pt idx="3">
                        <c:v>2013</c:v>
                      </c:pt>
                      <c:pt idx="4">
                        <c:v>2014</c:v>
                      </c:pt>
                      <c:pt idx="5">
                        <c:v>2015</c:v>
                      </c:pt>
                      <c:pt idx="6">
                        <c:v>2016</c:v>
                      </c:pt>
                      <c:pt idx="7">
                        <c:v>2017</c:v>
                      </c:pt>
                      <c:pt idx="8">
                        <c:v>2018</c:v>
                      </c:pt>
                      <c:pt idx="9">
                        <c:v>2019</c:v>
                      </c:pt>
                      <c:pt idx="10">
                        <c:v>2020</c:v>
                      </c:pt>
                      <c:pt idx="11">
                        <c:v>2021</c:v>
                      </c:pt>
                      <c:pt idx="12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'institutional inv'!$R$42:$R$54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5</c:v>
                      </c:pt>
                      <c:pt idx="1">
                        <c:v>5</c:v>
                      </c:pt>
                      <c:pt idx="2">
                        <c:v>3</c:v>
                      </c:pt>
                      <c:pt idx="3">
                        <c:v>1</c:v>
                      </c:pt>
                      <c:pt idx="4">
                        <c:v>1</c:v>
                      </c:pt>
                      <c:pt idx="5">
                        <c:v>3</c:v>
                      </c:pt>
                      <c:pt idx="6">
                        <c:v>4</c:v>
                      </c:pt>
                      <c:pt idx="7">
                        <c:v>4</c:v>
                      </c:pt>
                      <c:pt idx="8">
                        <c:v>5</c:v>
                      </c:pt>
                      <c:pt idx="9">
                        <c:v>5</c:v>
                      </c:pt>
                      <c:pt idx="10">
                        <c:v>3</c:v>
                      </c:pt>
                      <c:pt idx="11">
                        <c:v>1</c:v>
                      </c:pt>
                      <c:pt idx="12">
                        <c:v>6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D8C-4C96-BE50-805312C119FF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'institutional inv'!$Z$56</c15:sqref>
                        </c15:formulaRef>
                      </c:ext>
                    </c:extLst>
                    <c:strCache>
                      <c:ptCount val="1"/>
                      <c:pt idx="0">
                        <c:v>asset managers inv ist est</c:v>
                      </c:pt>
                    </c:strCache>
                  </c:strRef>
                </c:tx>
                <c:spPr>
                  <a:ln w="28575" cap="rnd">
                    <a:solidFill>
                      <a:srgbClr val="00B0F0"/>
                    </a:solidFill>
                    <a:round/>
                  </a:ln>
                  <a:effectLst/>
                </c:spPr>
                <c:marker>
                  <c:symbol val="x"/>
                  <c:size val="5"/>
                  <c:spPr>
                    <a:solidFill>
                      <a:srgbClr val="00B0F0"/>
                    </a:solidFill>
                    <a:ln w="9525">
                      <a:solidFill>
                        <a:srgbClr val="00B0F0"/>
                      </a:solidFill>
                    </a:ln>
                    <a:effectLst/>
                  </c:spPr>
                </c:marker>
                <c:dLbls>
                  <c:dLbl>
                    <c:idx val="12"/>
                    <c:layout>
                      <c:manualLayout>
                        <c:x val="-1.3052235839230698E-2"/>
                        <c:y val="-4.4516846500929456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4-1D8C-4C96-BE50-805312C119FF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rgbClr val="00B0F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b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'institutional inv'!$Q$24:$Q$36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2010</c:v>
                      </c:pt>
                      <c:pt idx="1">
                        <c:v>2011</c:v>
                      </c:pt>
                      <c:pt idx="2">
                        <c:v>2012</c:v>
                      </c:pt>
                      <c:pt idx="3">
                        <c:v>2013</c:v>
                      </c:pt>
                      <c:pt idx="4">
                        <c:v>2014</c:v>
                      </c:pt>
                      <c:pt idx="5">
                        <c:v>2015</c:v>
                      </c:pt>
                      <c:pt idx="6">
                        <c:v>2016</c:v>
                      </c:pt>
                      <c:pt idx="7">
                        <c:v>2017</c:v>
                      </c:pt>
                      <c:pt idx="8">
                        <c:v>2018</c:v>
                      </c:pt>
                      <c:pt idx="9">
                        <c:v>2019</c:v>
                      </c:pt>
                      <c:pt idx="10">
                        <c:v>2020</c:v>
                      </c:pt>
                      <c:pt idx="11">
                        <c:v>2021</c:v>
                      </c:pt>
                      <c:pt idx="12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'institutional inv'!$R$59:$R$71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30</c:v>
                      </c:pt>
                      <c:pt idx="1">
                        <c:v>24</c:v>
                      </c:pt>
                      <c:pt idx="2">
                        <c:v>27</c:v>
                      </c:pt>
                      <c:pt idx="3">
                        <c:v>32</c:v>
                      </c:pt>
                      <c:pt idx="4">
                        <c:v>44</c:v>
                      </c:pt>
                      <c:pt idx="5">
                        <c:v>52</c:v>
                      </c:pt>
                      <c:pt idx="6">
                        <c:v>40</c:v>
                      </c:pt>
                      <c:pt idx="7">
                        <c:v>42</c:v>
                      </c:pt>
                      <c:pt idx="8">
                        <c:v>39</c:v>
                      </c:pt>
                      <c:pt idx="9">
                        <c:v>43</c:v>
                      </c:pt>
                      <c:pt idx="10">
                        <c:v>38</c:v>
                      </c:pt>
                      <c:pt idx="11">
                        <c:v>34</c:v>
                      </c:pt>
                      <c:pt idx="12">
                        <c:v>30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D8C-4C96-BE50-805312C119FF}"/>
                  </c:ext>
                </c:extLst>
              </c15:ser>
            </c15:filteredLineSeries>
            <c15:filteredLine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'institutional inv'!$Z$25</c15:sqref>
                        </c15:formulaRef>
                      </c:ext>
                    </c:extLst>
                    <c:strCache>
                      <c:ptCount val="1"/>
                      <c:pt idx="0">
                        <c:v>PE, VC, Fondi inv ist Tot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'institutional inv'!$Q$24:$Q$36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2010</c:v>
                      </c:pt>
                      <c:pt idx="1">
                        <c:v>2011</c:v>
                      </c:pt>
                      <c:pt idx="2">
                        <c:v>2012</c:v>
                      </c:pt>
                      <c:pt idx="3">
                        <c:v>2013</c:v>
                      </c:pt>
                      <c:pt idx="4">
                        <c:v>2014</c:v>
                      </c:pt>
                      <c:pt idx="5">
                        <c:v>2015</c:v>
                      </c:pt>
                      <c:pt idx="6">
                        <c:v>2016</c:v>
                      </c:pt>
                      <c:pt idx="7">
                        <c:v>2017</c:v>
                      </c:pt>
                      <c:pt idx="8">
                        <c:v>2018</c:v>
                      </c:pt>
                      <c:pt idx="9">
                        <c:v>2019</c:v>
                      </c:pt>
                      <c:pt idx="10">
                        <c:v>2020</c:v>
                      </c:pt>
                      <c:pt idx="11">
                        <c:v>2021</c:v>
                      </c:pt>
                      <c:pt idx="12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'institutional inv'!$V$24:$V$36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16</c:v>
                      </c:pt>
                      <c:pt idx="1">
                        <c:v>18</c:v>
                      </c:pt>
                      <c:pt idx="2">
                        <c:v>17</c:v>
                      </c:pt>
                      <c:pt idx="3">
                        <c:v>12</c:v>
                      </c:pt>
                      <c:pt idx="4">
                        <c:v>13</c:v>
                      </c:pt>
                      <c:pt idx="5">
                        <c:v>13</c:v>
                      </c:pt>
                      <c:pt idx="6">
                        <c:v>19</c:v>
                      </c:pt>
                      <c:pt idx="7">
                        <c:v>19</c:v>
                      </c:pt>
                      <c:pt idx="8">
                        <c:v>27</c:v>
                      </c:pt>
                      <c:pt idx="9">
                        <c:v>28</c:v>
                      </c:pt>
                      <c:pt idx="10">
                        <c:v>29</c:v>
                      </c:pt>
                      <c:pt idx="11">
                        <c:v>22</c:v>
                      </c:pt>
                      <c:pt idx="12">
                        <c:v>20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1D8C-4C96-BE50-805312C119FF}"/>
                  </c:ext>
                </c:extLst>
              </c15:ser>
            </c15:filteredLineSeries>
            <c15:filteredLine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'institutional inv'!$Z$41</c15:sqref>
                        </c15:formulaRef>
                      </c:ext>
                    </c:extLst>
                    <c:strCache>
                      <c:ptCount val="1"/>
                      <c:pt idx="0">
                        <c:v>PE, VC, Fondi inv ist ita</c:v>
                      </c:pt>
                    </c:strCache>
                  </c:strRef>
                </c:tx>
                <c:spPr>
                  <a:ln w="28575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'institutional inv'!$Q$24:$Q$36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2010</c:v>
                      </c:pt>
                      <c:pt idx="1">
                        <c:v>2011</c:v>
                      </c:pt>
                      <c:pt idx="2">
                        <c:v>2012</c:v>
                      </c:pt>
                      <c:pt idx="3">
                        <c:v>2013</c:v>
                      </c:pt>
                      <c:pt idx="4">
                        <c:v>2014</c:v>
                      </c:pt>
                      <c:pt idx="5">
                        <c:v>2015</c:v>
                      </c:pt>
                      <c:pt idx="6">
                        <c:v>2016</c:v>
                      </c:pt>
                      <c:pt idx="7">
                        <c:v>2017</c:v>
                      </c:pt>
                      <c:pt idx="8">
                        <c:v>2018</c:v>
                      </c:pt>
                      <c:pt idx="9">
                        <c:v>2019</c:v>
                      </c:pt>
                      <c:pt idx="10">
                        <c:v>2020</c:v>
                      </c:pt>
                      <c:pt idx="11">
                        <c:v>2021</c:v>
                      </c:pt>
                      <c:pt idx="12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'institutional inv'!$V$42:$V$54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9</c:v>
                      </c:pt>
                      <c:pt idx="1">
                        <c:v>8</c:v>
                      </c:pt>
                      <c:pt idx="2">
                        <c:v>5</c:v>
                      </c:pt>
                      <c:pt idx="3">
                        <c:v>4</c:v>
                      </c:pt>
                      <c:pt idx="4">
                        <c:v>4</c:v>
                      </c:pt>
                      <c:pt idx="5">
                        <c:v>3</c:v>
                      </c:pt>
                      <c:pt idx="6">
                        <c:v>2</c:v>
                      </c:pt>
                      <c:pt idx="7">
                        <c:v>2</c:v>
                      </c:pt>
                      <c:pt idx="8">
                        <c:v>4</c:v>
                      </c:pt>
                      <c:pt idx="9">
                        <c:v>4</c:v>
                      </c:pt>
                      <c:pt idx="10">
                        <c:v>7</c:v>
                      </c:pt>
                      <c:pt idx="11">
                        <c:v>7</c:v>
                      </c:pt>
                      <c:pt idx="12">
                        <c:v>7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1D8C-4C96-BE50-805312C119FF}"/>
                  </c:ext>
                </c:extLst>
              </c15:ser>
            </c15:filteredLineSeries>
            <c15:filteredLine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'institutional inv'!$Z$58</c15:sqref>
                        </c15:formulaRef>
                      </c:ext>
                    </c:extLst>
                    <c:strCache>
                      <c:ptCount val="1"/>
                      <c:pt idx="0">
                        <c:v>PE, VC, Fondi inv ist est</c:v>
                      </c:pt>
                    </c:strCache>
                  </c:strRef>
                </c:tx>
                <c:spPr>
                  <a:ln w="2857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'institutional inv'!$Q$24:$Q$36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2010</c:v>
                      </c:pt>
                      <c:pt idx="1">
                        <c:v>2011</c:v>
                      </c:pt>
                      <c:pt idx="2">
                        <c:v>2012</c:v>
                      </c:pt>
                      <c:pt idx="3">
                        <c:v>2013</c:v>
                      </c:pt>
                      <c:pt idx="4">
                        <c:v>2014</c:v>
                      </c:pt>
                      <c:pt idx="5">
                        <c:v>2015</c:v>
                      </c:pt>
                      <c:pt idx="6">
                        <c:v>2016</c:v>
                      </c:pt>
                      <c:pt idx="7">
                        <c:v>2017</c:v>
                      </c:pt>
                      <c:pt idx="8">
                        <c:v>2018</c:v>
                      </c:pt>
                      <c:pt idx="9">
                        <c:v>2019</c:v>
                      </c:pt>
                      <c:pt idx="10">
                        <c:v>2020</c:v>
                      </c:pt>
                      <c:pt idx="11">
                        <c:v>2021</c:v>
                      </c:pt>
                      <c:pt idx="12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'institutional inv'!$V$59:$V$71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7</c:v>
                      </c:pt>
                      <c:pt idx="1">
                        <c:v>10</c:v>
                      </c:pt>
                      <c:pt idx="2">
                        <c:v>12</c:v>
                      </c:pt>
                      <c:pt idx="3">
                        <c:v>8</c:v>
                      </c:pt>
                      <c:pt idx="4">
                        <c:v>9</c:v>
                      </c:pt>
                      <c:pt idx="5">
                        <c:v>10</c:v>
                      </c:pt>
                      <c:pt idx="6">
                        <c:v>17</c:v>
                      </c:pt>
                      <c:pt idx="7">
                        <c:v>17</c:v>
                      </c:pt>
                      <c:pt idx="8">
                        <c:v>23</c:v>
                      </c:pt>
                      <c:pt idx="9">
                        <c:v>24</c:v>
                      </c:pt>
                      <c:pt idx="10">
                        <c:v>22</c:v>
                      </c:pt>
                      <c:pt idx="11">
                        <c:v>15</c:v>
                      </c:pt>
                      <c:pt idx="12">
                        <c:v>13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1D8C-4C96-BE50-805312C119FF}"/>
                  </c:ext>
                </c:extLst>
              </c15:ser>
            </c15:filteredLineSeries>
          </c:ext>
        </c:extLst>
      </c:lineChart>
      <c:catAx>
        <c:axId val="412413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12410224"/>
        <c:crosses val="autoZero"/>
        <c:auto val="1"/>
        <c:lblAlgn val="ctr"/>
        <c:lblOffset val="100"/>
        <c:noMultiLvlLbl val="0"/>
      </c:catAx>
      <c:valAx>
        <c:axId val="41241022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12413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 baseline="0"/>
              <a:t>PE, VC, Fondi institutional investors</a:t>
            </a:r>
            <a:endParaRPr lang="it-IT" b="1"/>
          </a:p>
        </c:rich>
      </c:tx>
      <c:layout>
        <c:manualLayout>
          <c:xMode val="edge"/>
          <c:yMode val="edge"/>
          <c:x val="0.3800277629277349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4.6009628722729699E-2"/>
          <c:y val="2.077530269554996E-2"/>
          <c:w val="0.95285363094283293"/>
          <c:h val="0.84049707021955888"/>
        </c:manualLayout>
      </c:layout>
      <c:lineChart>
        <c:grouping val="standard"/>
        <c:varyColors val="0"/>
        <c:ser>
          <c:idx val="6"/>
          <c:order val="6"/>
          <c:tx>
            <c:strRef>
              <c:f>'institutional inv'!$Z$25</c:f>
              <c:strCache>
                <c:ptCount val="1"/>
                <c:pt idx="0">
                  <c:v>PE, VC, Fondi inv ist Tot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rgbClr val="00B05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'institutional inv'!$Q$24:$Q$36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2023</c:v>
                </c:pt>
              </c:numCache>
              <c:extLst xmlns:c15="http://schemas.microsoft.com/office/drawing/2012/chart"/>
            </c:numRef>
          </c:cat>
          <c:val>
            <c:numRef>
              <c:f>'institutional inv'!$V$24:$V$36</c:f>
              <c:numCache>
                <c:formatCode>General</c:formatCode>
                <c:ptCount val="13"/>
                <c:pt idx="0">
                  <c:v>16</c:v>
                </c:pt>
                <c:pt idx="1">
                  <c:v>18</c:v>
                </c:pt>
                <c:pt idx="2">
                  <c:v>17</c:v>
                </c:pt>
                <c:pt idx="3">
                  <c:v>12</c:v>
                </c:pt>
                <c:pt idx="4">
                  <c:v>13</c:v>
                </c:pt>
                <c:pt idx="5">
                  <c:v>13</c:v>
                </c:pt>
                <c:pt idx="6">
                  <c:v>19</c:v>
                </c:pt>
                <c:pt idx="7">
                  <c:v>19</c:v>
                </c:pt>
                <c:pt idx="8">
                  <c:v>27</c:v>
                </c:pt>
                <c:pt idx="9">
                  <c:v>28</c:v>
                </c:pt>
                <c:pt idx="10">
                  <c:v>29</c:v>
                </c:pt>
                <c:pt idx="11">
                  <c:v>22</c:v>
                </c:pt>
                <c:pt idx="12">
                  <c:v>20</c:v>
                </c:pt>
              </c:numCache>
              <c:extLst xmlns:c15="http://schemas.microsoft.com/office/drawing/2012/chart"/>
            </c:numRef>
          </c:val>
          <c:smooth val="0"/>
          <c:extLst>
            <c:ext xmlns:c16="http://schemas.microsoft.com/office/drawing/2014/chart" uri="{C3380CC4-5D6E-409C-BE32-E72D297353CC}">
              <c16:uniqueId val="{00000011-EA2A-4FDD-BE3C-E2CF7228DEF9}"/>
            </c:ext>
          </c:extLst>
        </c:ser>
        <c:ser>
          <c:idx val="7"/>
          <c:order val="7"/>
          <c:tx>
            <c:strRef>
              <c:f>'institutional inv'!$Z$41</c:f>
              <c:strCache>
                <c:ptCount val="1"/>
                <c:pt idx="0">
                  <c:v>PE, VC, Fondi inv ist ita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dLbls>
            <c:dLbl>
              <c:idx val="1"/>
              <c:layout>
                <c:manualLayout>
                  <c:x val="-1.6143664738392188E-3"/>
                  <c:y val="-1.9048902220478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EA2A-4FDD-BE3C-E2CF7228DEF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accent2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'institutional inv'!$Q$24:$Q$36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2023</c:v>
                </c:pt>
              </c:numCache>
              <c:extLst xmlns:c15="http://schemas.microsoft.com/office/drawing/2012/chart"/>
            </c:numRef>
          </c:cat>
          <c:val>
            <c:numRef>
              <c:f>'institutional inv'!$V$42:$V$54</c:f>
              <c:numCache>
                <c:formatCode>General</c:formatCode>
                <c:ptCount val="13"/>
                <c:pt idx="0">
                  <c:v>9</c:v>
                </c:pt>
                <c:pt idx="1">
                  <c:v>8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4</c:v>
                </c:pt>
                <c:pt idx="9">
                  <c:v>4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</c:numCache>
              <c:extLst xmlns:c15="http://schemas.microsoft.com/office/drawing/2012/chart"/>
            </c:numRef>
          </c:val>
          <c:smooth val="0"/>
          <c:extLst>
            <c:ext xmlns:c16="http://schemas.microsoft.com/office/drawing/2014/chart" uri="{C3380CC4-5D6E-409C-BE32-E72D297353CC}">
              <c16:uniqueId val="{00000012-EA2A-4FDD-BE3C-E2CF7228DEF9}"/>
            </c:ext>
          </c:extLst>
        </c:ser>
        <c:ser>
          <c:idx val="8"/>
          <c:order val="8"/>
          <c:tx>
            <c:strRef>
              <c:f>'institutional inv'!$Z$58</c:f>
              <c:strCache>
                <c:ptCount val="1"/>
                <c:pt idx="0">
                  <c:v>PE, VC, Fondi inv ist est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6143664738392331E-3"/>
                  <c:y val="2.922695693565288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EA2A-4FDD-BE3C-E2CF7228DEF9}"/>
                </c:ext>
              </c:extLst>
            </c:dLbl>
            <c:dLbl>
              <c:idx val="6"/>
              <c:layout>
                <c:manualLayout>
                  <c:x val="-2.448752614825423E-3"/>
                  <c:y val="3.19089491109935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EA2A-4FDD-BE3C-E2CF7228DEF9}"/>
                </c:ext>
              </c:extLst>
            </c:dLbl>
            <c:dLbl>
              <c:idx val="7"/>
              <c:layout>
                <c:manualLayout>
                  <c:x val="-1.1807042862565894E-2"/>
                  <c:y val="2.922695693565288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EA2A-4FDD-BE3C-E2CF7228DEF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rgbClr val="92D05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'institutional inv'!$Q$24:$Q$36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2023</c:v>
                </c:pt>
              </c:numCache>
              <c:extLst xmlns:c15="http://schemas.microsoft.com/office/drawing/2012/chart"/>
            </c:numRef>
          </c:cat>
          <c:val>
            <c:numRef>
              <c:f>'institutional inv'!$V$59:$V$71</c:f>
              <c:numCache>
                <c:formatCode>General</c:formatCode>
                <c:ptCount val="13"/>
                <c:pt idx="0">
                  <c:v>7</c:v>
                </c:pt>
                <c:pt idx="1">
                  <c:v>10</c:v>
                </c:pt>
                <c:pt idx="2">
                  <c:v>12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17</c:v>
                </c:pt>
                <c:pt idx="7">
                  <c:v>17</c:v>
                </c:pt>
                <c:pt idx="8">
                  <c:v>23</c:v>
                </c:pt>
                <c:pt idx="9">
                  <c:v>24</c:v>
                </c:pt>
                <c:pt idx="10">
                  <c:v>22</c:v>
                </c:pt>
                <c:pt idx="11">
                  <c:v>15</c:v>
                </c:pt>
                <c:pt idx="12">
                  <c:v>13</c:v>
                </c:pt>
              </c:numCache>
              <c:extLst xmlns:c15="http://schemas.microsoft.com/office/drawing/2012/chart"/>
            </c:numRef>
          </c:val>
          <c:smooth val="0"/>
          <c:extLst>
            <c:ext xmlns:c16="http://schemas.microsoft.com/office/drawing/2014/chart" uri="{C3380CC4-5D6E-409C-BE32-E72D297353CC}">
              <c16:uniqueId val="{00000013-EA2A-4FDD-BE3C-E2CF7228DE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2413464"/>
        <c:axId val="412410224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'institutional inv'!$Z$23</c15:sqref>
                        </c15:formulaRef>
                      </c:ext>
                    </c:extLst>
                    <c:strCache>
                      <c:ptCount val="1"/>
                      <c:pt idx="0">
                        <c:v>asset managers inv ist Tot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dLbls>
                  <c:dLbl>
                    <c:idx val="5"/>
                    <c:layout>
                      <c:manualLayout>
                        <c:x val="-6.3324430676378329E-3"/>
                        <c:y val="-1.7412886993520553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B-EA2A-4FDD-BE3C-E2CF7228DEF9}"/>
                      </c:ext>
                    </c:extLst>
                  </c:dLbl>
                  <c:dLbl>
                    <c:idx val="12"/>
                    <c:layout>
                      <c:manualLayout>
                        <c:x val="-2.8955563646389817E-2"/>
                        <c:y val="4.0005233130848791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C-EA2A-4FDD-BE3C-E2CF7228DEF9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rgbClr val="0070C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'institutional inv'!$Q$24:$Q$36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2010</c:v>
                      </c:pt>
                      <c:pt idx="1">
                        <c:v>2011</c:v>
                      </c:pt>
                      <c:pt idx="2">
                        <c:v>2012</c:v>
                      </c:pt>
                      <c:pt idx="3">
                        <c:v>2013</c:v>
                      </c:pt>
                      <c:pt idx="4">
                        <c:v>2014</c:v>
                      </c:pt>
                      <c:pt idx="5">
                        <c:v>2015</c:v>
                      </c:pt>
                      <c:pt idx="6">
                        <c:v>2016</c:v>
                      </c:pt>
                      <c:pt idx="7">
                        <c:v>2017</c:v>
                      </c:pt>
                      <c:pt idx="8">
                        <c:v>2018</c:v>
                      </c:pt>
                      <c:pt idx="9">
                        <c:v>2019</c:v>
                      </c:pt>
                      <c:pt idx="10">
                        <c:v>2020</c:v>
                      </c:pt>
                      <c:pt idx="11">
                        <c:v>2021</c:v>
                      </c:pt>
                      <c:pt idx="12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'institutional inv'!$R$24:$R$36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35</c:v>
                      </c:pt>
                      <c:pt idx="1">
                        <c:v>29</c:v>
                      </c:pt>
                      <c:pt idx="2">
                        <c:v>30</c:v>
                      </c:pt>
                      <c:pt idx="3">
                        <c:v>33</c:v>
                      </c:pt>
                      <c:pt idx="4">
                        <c:v>45</c:v>
                      </c:pt>
                      <c:pt idx="5">
                        <c:v>55</c:v>
                      </c:pt>
                      <c:pt idx="6">
                        <c:v>44</c:v>
                      </c:pt>
                      <c:pt idx="7">
                        <c:v>46</c:v>
                      </c:pt>
                      <c:pt idx="8">
                        <c:v>44</c:v>
                      </c:pt>
                      <c:pt idx="9">
                        <c:v>48</c:v>
                      </c:pt>
                      <c:pt idx="10">
                        <c:v>41</c:v>
                      </c:pt>
                      <c:pt idx="11">
                        <c:v>35</c:v>
                      </c:pt>
                      <c:pt idx="12">
                        <c:v>36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D-EA2A-4FDD-BE3C-E2CF7228DEF9}"/>
                  </c:ext>
                </c:extLst>
              </c15:ser>
            </c15:filteredLineSeries>
            <c15:filteredLin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'institutional inv'!$Z$39</c15:sqref>
                        </c15:formulaRef>
                      </c:ext>
                    </c:extLst>
                    <c:strCache>
                      <c:ptCount val="1"/>
                      <c:pt idx="0">
                        <c:v>asset managers inv ist ita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lumMod val="40000"/>
                        <a:lumOff val="6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accent1">
                        <a:lumMod val="40000"/>
                        <a:lumOff val="60000"/>
                      </a:schemeClr>
                    </a:solidFill>
                    <a:ln w="9525">
                      <a:solidFill>
                        <a:schemeClr val="accent1">
                          <a:lumMod val="40000"/>
                          <a:lumOff val="60000"/>
                        </a:schemeClr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accent1">
                              <a:lumMod val="40000"/>
                              <a:lumOff val="6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'institutional inv'!$Q$24:$Q$36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2010</c:v>
                      </c:pt>
                      <c:pt idx="1">
                        <c:v>2011</c:v>
                      </c:pt>
                      <c:pt idx="2">
                        <c:v>2012</c:v>
                      </c:pt>
                      <c:pt idx="3">
                        <c:v>2013</c:v>
                      </c:pt>
                      <c:pt idx="4">
                        <c:v>2014</c:v>
                      </c:pt>
                      <c:pt idx="5">
                        <c:v>2015</c:v>
                      </c:pt>
                      <c:pt idx="6">
                        <c:v>2016</c:v>
                      </c:pt>
                      <c:pt idx="7">
                        <c:v>2017</c:v>
                      </c:pt>
                      <c:pt idx="8">
                        <c:v>2018</c:v>
                      </c:pt>
                      <c:pt idx="9">
                        <c:v>2019</c:v>
                      </c:pt>
                      <c:pt idx="10">
                        <c:v>2020</c:v>
                      </c:pt>
                      <c:pt idx="11">
                        <c:v>2021</c:v>
                      </c:pt>
                      <c:pt idx="12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'institutional inv'!$R$42:$R$54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5</c:v>
                      </c:pt>
                      <c:pt idx="1">
                        <c:v>5</c:v>
                      </c:pt>
                      <c:pt idx="2">
                        <c:v>3</c:v>
                      </c:pt>
                      <c:pt idx="3">
                        <c:v>1</c:v>
                      </c:pt>
                      <c:pt idx="4">
                        <c:v>1</c:v>
                      </c:pt>
                      <c:pt idx="5">
                        <c:v>3</c:v>
                      </c:pt>
                      <c:pt idx="6">
                        <c:v>4</c:v>
                      </c:pt>
                      <c:pt idx="7">
                        <c:v>4</c:v>
                      </c:pt>
                      <c:pt idx="8">
                        <c:v>5</c:v>
                      </c:pt>
                      <c:pt idx="9">
                        <c:v>5</c:v>
                      </c:pt>
                      <c:pt idx="10">
                        <c:v>3</c:v>
                      </c:pt>
                      <c:pt idx="11">
                        <c:v>1</c:v>
                      </c:pt>
                      <c:pt idx="12">
                        <c:v>6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EA2A-4FDD-BE3C-E2CF7228DEF9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'institutional inv'!$Z$56</c15:sqref>
                        </c15:formulaRef>
                      </c:ext>
                    </c:extLst>
                    <c:strCache>
                      <c:ptCount val="1"/>
                      <c:pt idx="0">
                        <c:v>asset managers inv ist est</c:v>
                      </c:pt>
                    </c:strCache>
                  </c:strRef>
                </c:tx>
                <c:spPr>
                  <a:ln w="28575" cap="rnd">
                    <a:solidFill>
                      <a:srgbClr val="00B0F0"/>
                    </a:solidFill>
                    <a:round/>
                  </a:ln>
                  <a:effectLst/>
                </c:spPr>
                <c:marker>
                  <c:symbol val="x"/>
                  <c:size val="5"/>
                  <c:spPr>
                    <a:solidFill>
                      <a:srgbClr val="00B0F0"/>
                    </a:solidFill>
                    <a:ln w="9525">
                      <a:solidFill>
                        <a:srgbClr val="00B0F0"/>
                      </a:solidFill>
                    </a:ln>
                    <a:effectLst/>
                  </c:spPr>
                </c:marker>
                <c:dLbls>
                  <c:dLbl>
                    <c:idx val="12"/>
                    <c:layout>
                      <c:manualLayout>
                        <c:x val="-1.3052235839230698E-2"/>
                        <c:y val="-4.4516846500929456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F-EA2A-4FDD-BE3C-E2CF7228DEF9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rgbClr val="00B0F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b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'institutional inv'!$Q$24:$Q$36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2010</c:v>
                      </c:pt>
                      <c:pt idx="1">
                        <c:v>2011</c:v>
                      </c:pt>
                      <c:pt idx="2">
                        <c:v>2012</c:v>
                      </c:pt>
                      <c:pt idx="3">
                        <c:v>2013</c:v>
                      </c:pt>
                      <c:pt idx="4">
                        <c:v>2014</c:v>
                      </c:pt>
                      <c:pt idx="5">
                        <c:v>2015</c:v>
                      </c:pt>
                      <c:pt idx="6">
                        <c:v>2016</c:v>
                      </c:pt>
                      <c:pt idx="7">
                        <c:v>2017</c:v>
                      </c:pt>
                      <c:pt idx="8">
                        <c:v>2018</c:v>
                      </c:pt>
                      <c:pt idx="9">
                        <c:v>2019</c:v>
                      </c:pt>
                      <c:pt idx="10">
                        <c:v>2020</c:v>
                      </c:pt>
                      <c:pt idx="11">
                        <c:v>2021</c:v>
                      </c:pt>
                      <c:pt idx="12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'institutional inv'!$R$59:$R$71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30</c:v>
                      </c:pt>
                      <c:pt idx="1">
                        <c:v>24</c:v>
                      </c:pt>
                      <c:pt idx="2">
                        <c:v>27</c:v>
                      </c:pt>
                      <c:pt idx="3">
                        <c:v>32</c:v>
                      </c:pt>
                      <c:pt idx="4">
                        <c:v>44</c:v>
                      </c:pt>
                      <c:pt idx="5">
                        <c:v>52</c:v>
                      </c:pt>
                      <c:pt idx="6">
                        <c:v>40</c:v>
                      </c:pt>
                      <c:pt idx="7">
                        <c:v>42</c:v>
                      </c:pt>
                      <c:pt idx="8">
                        <c:v>39</c:v>
                      </c:pt>
                      <c:pt idx="9">
                        <c:v>43</c:v>
                      </c:pt>
                      <c:pt idx="10">
                        <c:v>38</c:v>
                      </c:pt>
                      <c:pt idx="11">
                        <c:v>34</c:v>
                      </c:pt>
                      <c:pt idx="12">
                        <c:v>30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EA2A-4FDD-BE3C-E2CF7228DEF9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'institutional inv'!$Z$24</c15:sqref>
                        </c15:formulaRef>
                      </c:ext>
                    </c:extLst>
                    <c:strCache>
                      <c:ptCount val="1"/>
                      <c:pt idx="0">
                        <c:v>Banche e Ass inv ist Tot</c:v>
                      </c:pt>
                    </c:strCache>
                  </c:strRef>
                </c:tx>
                <c:spPr>
                  <a:ln w="28575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rgbClr val="FF0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'institutional inv'!$Q$24:$Q$36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2010</c:v>
                      </c:pt>
                      <c:pt idx="1">
                        <c:v>2011</c:v>
                      </c:pt>
                      <c:pt idx="2">
                        <c:v>2012</c:v>
                      </c:pt>
                      <c:pt idx="3">
                        <c:v>2013</c:v>
                      </c:pt>
                      <c:pt idx="4">
                        <c:v>2014</c:v>
                      </c:pt>
                      <c:pt idx="5">
                        <c:v>2015</c:v>
                      </c:pt>
                      <c:pt idx="6">
                        <c:v>2016</c:v>
                      </c:pt>
                      <c:pt idx="7">
                        <c:v>2017</c:v>
                      </c:pt>
                      <c:pt idx="8">
                        <c:v>2018</c:v>
                      </c:pt>
                      <c:pt idx="9">
                        <c:v>2019</c:v>
                      </c:pt>
                      <c:pt idx="10">
                        <c:v>2020</c:v>
                      </c:pt>
                      <c:pt idx="11">
                        <c:v>2021</c:v>
                      </c:pt>
                      <c:pt idx="12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'institutional inv'!$T$24:$T$36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56</c:v>
                      </c:pt>
                      <c:pt idx="1">
                        <c:v>55</c:v>
                      </c:pt>
                      <c:pt idx="2">
                        <c:v>51</c:v>
                      </c:pt>
                      <c:pt idx="3">
                        <c:v>41</c:v>
                      </c:pt>
                      <c:pt idx="4">
                        <c:v>40</c:v>
                      </c:pt>
                      <c:pt idx="5">
                        <c:v>24</c:v>
                      </c:pt>
                      <c:pt idx="6">
                        <c:v>12</c:v>
                      </c:pt>
                      <c:pt idx="7">
                        <c:v>11</c:v>
                      </c:pt>
                      <c:pt idx="8">
                        <c:v>8</c:v>
                      </c:pt>
                      <c:pt idx="9">
                        <c:v>14</c:v>
                      </c:pt>
                      <c:pt idx="10">
                        <c:v>14</c:v>
                      </c:pt>
                      <c:pt idx="11">
                        <c:v>15</c:v>
                      </c:pt>
                      <c:pt idx="12">
                        <c:v>14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EA2A-4FDD-BE3C-E2CF7228DEF9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'institutional inv'!$Z$40</c15:sqref>
                        </c15:formulaRef>
                      </c:ext>
                    </c:extLst>
                    <c:strCache>
                      <c:ptCount val="1"/>
                      <c:pt idx="0">
                        <c:v>Banche e Ass inv ist ita</c:v>
                      </c:pt>
                    </c:strCache>
                  </c:strRef>
                </c:tx>
                <c:spPr>
                  <a:ln w="28575" cap="rnd">
                    <a:solidFill>
                      <a:srgbClr val="FFC000"/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rgbClr val="FFC000"/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dLbls>
                  <c:dLbl>
                    <c:idx val="6"/>
                    <c:layout>
                      <c:manualLayout>
                        <c:x val="-1.6143664738392188E-3"/>
                        <c:y val="-2.7094878746500212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1-EA2A-4FDD-BE3C-E2CF7228DEF9}"/>
                      </c:ext>
                    </c:extLst>
                  </c:dLbl>
                  <c:dLbl>
                    <c:idx val="7"/>
                    <c:layout>
                      <c:manualLayout>
                        <c:x val="-1.4092086804159847E-2"/>
                        <c:y val="-1.9048902220478441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2-EA2A-4FDD-BE3C-E2CF7228DEF9}"/>
                      </c:ext>
                    </c:extLst>
                  </c:dLbl>
                  <c:dLbl>
                    <c:idx val="8"/>
                    <c:layout>
                      <c:manualLayout>
                        <c:x val="1.0863353856481293E-2"/>
                        <c:y val="-3.2458863097181462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3-EA2A-4FDD-BE3C-E2CF7228DEF9}"/>
                      </c:ext>
                    </c:extLst>
                  </c:dLbl>
                  <c:dLbl>
                    <c:idx val="9"/>
                    <c:layout>
                      <c:manualLayout>
                        <c:x val="-1.0972656721579689E-2"/>
                        <c:y val="2.9226956935652786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4-EA2A-4FDD-BE3C-E2CF7228DEF9}"/>
                      </c:ext>
                    </c:extLst>
                  </c:dLbl>
                  <c:dLbl>
                    <c:idx val="10"/>
                    <c:layout>
                      <c:manualLayout>
                        <c:x val="3.0647786500309017E-3"/>
                        <c:y val="1.3135003883609142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5-EA2A-4FDD-BE3C-E2CF7228DEF9}"/>
                      </c:ext>
                    </c:extLst>
                  </c:dLbl>
                  <c:dLbl>
                    <c:idx val="11"/>
                    <c:layout>
                      <c:manualLayout>
                        <c:x val="-1.024732782127593E-2"/>
                        <c:y val="2.9226956935652883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6-EA2A-4FDD-BE3C-E2CF7228DEF9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rgbClr val="FFC000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'institutional inv'!$Q$24:$Q$36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2010</c:v>
                      </c:pt>
                      <c:pt idx="1">
                        <c:v>2011</c:v>
                      </c:pt>
                      <c:pt idx="2">
                        <c:v>2012</c:v>
                      </c:pt>
                      <c:pt idx="3">
                        <c:v>2013</c:v>
                      </c:pt>
                      <c:pt idx="4">
                        <c:v>2014</c:v>
                      </c:pt>
                      <c:pt idx="5">
                        <c:v>2015</c:v>
                      </c:pt>
                      <c:pt idx="6">
                        <c:v>2016</c:v>
                      </c:pt>
                      <c:pt idx="7">
                        <c:v>2017</c:v>
                      </c:pt>
                      <c:pt idx="8">
                        <c:v>2018</c:v>
                      </c:pt>
                      <c:pt idx="9">
                        <c:v>2019</c:v>
                      </c:pt>
                      <c:pt idx="10">
                        <c:v>2020</c:v>
                      </c:pt>
                      <c:pt idx="11">
                        <c:v>2021</c:v>
                      </c:pt>
                      <c:pt idx="12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'institutional inv'!$T$42:$T$54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44</c:v>
                      </c:pt>
                      <c:pt idx="1">
                        <c:v>46</c:v>
                      </c:pt>
                      <c:pt idx="2">
                        <c:v>42</c:v>
                      </c:pt>
                      <c:pt idx="3">
                        <c:v>36</c:v>
                      </c:pt>
                      <c:pt idx="4">
                        <c:v>33</c:v>
                      </c:pt>
                      <c:pt idx="5">
                        <c:v>19</c:v>
                      </c:pt>
                      <c:pt idx="6">
                        <c:v>8</c:v>
                      </c:pt>
                      <c:pt idx="7">
                        <c:v>7</c:v>
                      </c:pt>
                      <c:pt idx="8">
                        <c:v>5</c:v>
                      </c:pt>
                      <c:pt idx="9">
                        <c:v>6</c:v>
                      </c:pt>
                      <c:pt idx="10">
                        <c:v>9</c:v>
                      </c:pt>
                      <c:pt idx="11">
                        <c:v>12</c:v>
                      </c:pt>
                      <c:pt idx="12">
                        <c:v>9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EA2A-4FDD-BE3C-E2CF7228DEF9}"/>
                  </c:ext>
                </c:extLst>
              </c15:ser>
            </c15:filteredLineSeries>
            <c15:filteredLine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'institutional inv'!$Z$57</c15:sqref>
                        </c15:formulaRef>
                      </c:ext>
                    </c:extLst>
                    <c:strCache>
                      <c:ptCount val="1"/>
                      <c:pt idx="0">
                        <c:v>Banche e ass inv ist ita</c:v>
                      </c:pt>
                    </c:strCache>
                  </c:strRef>
                </c:tx>
                <c:spPr>
                  <a:ln w="28575" cap="rnd">
                    <a:solidFill>
                      <a:srgbClr val="FB7DF2"/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rgbClr val="FB7DF2"/>
                    </a:solidFill>
                    <a:ln w="9525">
                      <a:solidFill>
                        <a:srgbClr val="FB7DF2"/>
                      </a:solidFill>
                    </a:ln>
                    <a:effectLst/>
                  </c:spPr>
                </c:marker>
                <c:dLbls>
                  <c:dLbl>
                    <c:idx val="8"/>
                    <c:layout>
                      <c:manualLayout>
                        <c:x val="1.0863353856481293E-2"/>
                        <c:y val="1.6366910045137618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8-EA2A-4FDD-BE3C-E2CF7228DEF9}"/>
                      </c:ext>
                    </c:extLst>
                  </c:dLbl>
                  <c:dLbl>
                    <c:idx val="9"/>
                    <c:layout>
                      <c:manualLayout>
                        <c:x val="-1.5651801845449925E-2"/>
                        <c:y val="-3.995492563701538E-2"/>
                      </c:manualLayout>
                    </c:layout>
                    <c:dLblPos val="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9-EA2A-4FDD-BE3C-E2CF7228DEF9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rgbClr val="FB7DF2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dLblPos val="b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'institutional inv'!$Q$24:$Q$36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2010</c:v>
                      </c:pt>
                      <c:pt idx="1">
                        <c:v>2011</c:v>
                      </c:pt>
                      <c:pt idx="2">
                        <c:v>2012</c:v>
                      </c:pt>
                      <c:pt idx="3">
                        <c:v>2013</c:v>
                      </c:pt>
                      <c:pt idx="4">
                        <c:v>2014</c:v>
                      </c:pt>
                      <c:pt idx="5">
                        <c:v>2015</c:v>
                      </c:pt>
                      <c:pt idx="6">
                        <c:v>2016</c:v>
                      </c:pt>
                      <c:pt idx="7">
                        <c:v>2017</c:v>
                      </c:pt>
                      <c:pt idx="8">
                        <c:v>2018</c:v>
                      </c:pt>
                      <c:pt idx="9">
                        <c:v>2019</c:v>
                      </c:pt>
                      <c:pt idx="10">
                        <c:v>2020</c:v>
                      </c:pt>
                      <c:pt idx="11">
                        <c:v>2021</c:v>
                      </c:pt>
                      <c:pt idx="12">
                        <c:v>2023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'institutional inv'!$T$59:$T$71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12</c:v>
                      </c:pt>
                      <c:pt idx="1">
                        <c:v>9</c:v>
                      </c:pt>
                      <c:pt idx="2">
                        <c:v>9</c:v>
                      </c:pt>
                      <c:pt idx="3">
                        <c:v>5</c:v>
                      </c:pt>
                      <c:pt idx="4">
                        <c:v>7</c:v>
                      </c:pt>
                      <c:pt idx="5">
                        <c:v>5</c:v>
                      </c:pt>
                      <c:pt idx="6">
                        <c:v>4</c:v>
                      </c:pt>
                      <c:pt idx="7">
                        <c:v>4</c:v>
                      </c:pt>
                      <c:pt idx="8">
                        <c:v>3</c:v>
                      </c:pt>
                      <c:pt idx="9">
                        <c:v>8</c:v>
                      </c:pt>
                      <c:pt idx="10">
                        <c:v>5</c:v>
                      </c:pt>
                      <c:pt idx="11">
                        <c:v>3</c:v>
                      </c:pt>
                      <c:pt idx="12">
                        <c:v>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EA2A-4FDD-BE3C-E2CF7228DEF9}"/>
                  </c:ext>
                </c:extLst>
              </c15:ser>
            </c15:filteredLineSeries>
          </c:ext>
        </c:extLst>
      </c:lineChart>
      <c:catAx>
        <c:axId val="412413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12410224"/>
        <c:crosses val="autoZero"/>
        <c:auto val="1"/>
        <c:lblAlgn val="ctr"/>
        <c:lblOffset val="100"/>
        <c:noMultiLvlLbl val="0"/>
      </c:catAx>
      <c:valAx>
        <c:axId val="41241022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12413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Institutional</a:t>
            </a:r>
            <a:r>
              <a:rPr lang="it-IT" b="1" baseline="0"/>
              <a:t> investors in italian listed firms</a:t>
            </a:r>
            <a:endParaRPr lang="it-IT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'institutional inv'!$H$4</c:f>
              <c:strCache>
                <c:ptCount val="1"/>
                <c:pt idx="0">
                  <c:v>Num aziende con almeno un investitore istituzionale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rgbClr val="0070C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'institutional inv'!$G$5:$G$17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2023</c:v>
                </c:pt>
              </c:numCache>
            </c:numRef>
          </c:cat>
          <c:val>
            <c:numRef>
              <c:f>'institutional inv'!$H$5:$H$17</c:f>
              <c:numCache>
                <c:formatCode>General</c:formatCode>
                <c:ptCount val="13"/>
                <c:pt idx="0">
                  <c:v>78</c:v>
                </c:pt>
                <c:pt idx="1">
                  <c:v>75</c:v>
                </c:pt>
                <c:pt idx="2">
                  <c:v>67</c:v>
                </c:pt>
                <c:pt idx="3">
                  <c:v>66</c:v>
                </c:pt>
                <c:pt idx="4">
                  <c:v>74</c:v>
                </c:pt>
                <c:pt idx="5">
                  <c:v>68</c:v>
                </c:pt>
                <c:pt idx="6">
                  <c:v>61</c:v>
                </c:pt>
                <c:pt idx="7">
                  <c:v>60</c:v>
                </c:pt>
                <c:pt idx="8">
                  <c:v>62</c:v>
                </c:pt>
                <c:pt idx="9">
                  <c:v>67</c:v>
                </c:pt>
                <c:pt idx="10">
                  <c:v>65</c:v>
                </c:pt>
                <c:pt idx="11">
                  <c:v>55</c:v>
                </c:pt>
                <c:pt idx="12">
                  <c:v>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2E6-4C07-A5AC-79F297274AE1}"/>
            </c:ext>
          </c:extLst>
        </c:ser>
        <c:ser>
          <c:idx val="1"/>
          <c:order val="1"/>
          <c:tx>
            <c:strRef>
              <c:f>'institutional inv'!$K$4</c:f>
              <c:strCache>
                <c:ptCount val="1"/>
                <c:pt idx="0">
                  <c:v>Num di aziende con almeno un investitore istituzionale ITA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'institutional inv'!$G$5:$G$17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2023</c:v>
                </c:pt>
              </c:numCache>
            </c:numRef>
          </c:cat>
          <c:val>
            <c:numRef>
              <c:f>'institutional inv'!$K$5:$K$17</c:f>
              <c:numCache>
                <c:formatCode>General</c:formatCode>
                <c:ptCount val="13"/>
                <c:pt idx="0">
                  <c:v>47</c:v>
                </c:pt>
                <c:pt idx="1">
                  <c:v>48</c:v>
                </c:pt>
                <c:pt idx="2">
                  <c:v>39</c:v>
                </c:pt>
                <c:pt idx="3">
                  <c:v>32</c:v>
                </c:pt>
                <c:pt idx="4">
                  <c:v>27</c:v>
                </c:pt>
                <c:pt idx="5">
                  <c:v>18</c:v>
                </c:pt>
                <c:pt idx="6">
                  <c:v>14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18</c:v>
                </c:pt>
                <c:pt idx="11">
                  <c:v>18</c:v>
                </c:pt>
                <c:pt idx="12">
                  <c:v>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2E6-4C07-A5AC-79F297274AE1}"/>
            </c:ext>
          </c:extLst>
        </c:ser>
        <c:ser>
          <c:idx val="2"/>
          <c:order val="2"/>
          <c:tx>
            <c:strRef>
              <c:f>'institutional inv'!$N$4</c:f>
              <c:strCache>
                <c:ptCount val="1"/>
                <c:pt idx="0">
                  <c:v>Num di aziende con almeno un investitore istituzionale straniero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2.5798479087452482E-2"/>
                  <c:y val="5.84957883185057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2E6-4C07-A5AC-79F297274AE1}"/>
                </c:ext>
              </c:extLst>
            </c:dLbl>
            <c:dLbl>
              <c:idx val="2"/>
              <c:layout>
                <c:manualLayout>
                  <c:x val="-1.8645252185286929E-2"/>
                  <c:y val="3.41527961178765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2E6-4C07-A5AC-79F297274AE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'institutional inv'!$G$5:$G$17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2023</c:v>
                </c:pt>
              </c:numCache>
            </c:numRef>
          </c:cat>
          <c:val>
            <c:numRef>
              <c:f>'institutional inv'!$N$5:$N$17</c:f>
              <c:numCache>
                <c:formatCode>General</c:formatCode>
                <c:ptCount val="13"/>
                <c:pt idx="0">
                  <c:v>39</c:v>
                </c:pt>
                <c:pt idx="1">
                  <c:v>36</c:v>
                </c:pt>
                <c:pt idx="2">
                  <c:v>38</c:v>
                </c:pt>
                <c:pt idx="3">
                  <c:v>41</c:v>
                </c:pt>
                <c:pt idx="4">
                  <c:v>55</c:v>
                </c:pt>
                <c:pt idx="5">
                  <c:v>53</c:v>
                </c:pt>
                <c:pt idx="6">
                  <c:v>50</c:v>
                </c:pt>
                <c:pt idx="7">
                  <c:v>51</c:v>
                </c:pt>
                <c:pt idx="8">
                  <c:v>51</c:v>
                </c:pt>
                <c:pt idx="9">
                  <c:v>55</c:v>
                </c:pt>
                <c:pt idx="10">
                  <c:v>50</c:v>
                </c:pt>
                <c:pt idx="11">
                  <c:v>40</c:v>
                </c:pt>
                <c:pt idx="12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2E6-4C07-A5AC-79F297274AE1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609756296"/>
        <c:axId val="609756656"/>
      </c:lineChart>
      <c:catAx>
        <c:axId val="609756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09756656"/>
        <c:crosses val="autoZero"/>
        <c:auto val="1"/>
        <c:lblAlgn val="ctr"/>
        <c:lblOffset val="100"/>
        <c:noMultiLvlLbl val="0"/>
      </c:catAx>
      <c:valAx>
        <c:axId val="60975665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09756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'amm ind+minor'!$H$2:$H$3</c:f>
              <c:strCache>
                <c:ptCount val="2"/>
                <c:pt idx="0">
                  <c:v>Ftse Mib avg numb amm. indipendenti da TUF/CGC 
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5.6433408577878106E-3"/>
                  <c:y val="-3.11942959001782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28E-4683-AF03-175463830CAB}"/>
                </c:ext>
              </c:extLst>
            </c:dLbl>
            <c:dLbl>
              <c:idx val="1"/>
              <c:layout>
                <c:manualLayout>
                  <c:x val="1.881113619262569E-3"/>
                  <c:y val="-4.01069518716577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28E-4683-AF03-175463830CAB}"/>
                </c:ext>
              </c:extLst>
            </c:dLbl>
            <c:dLbl>
              <c:idx val="2"/>
              <c:layout>
                <c:manualLayout>
                  <c:x val="7.5244544770504138E-3"/>
                  <c:y val="-4.45632798573975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28E-4683-AF03-175463830CAB}"/>
                </c:ext>
              </c:extLst>
            </c:dLbl>
            <c:dLbl>
              <c:idx val="3"/>
              <c:layout>
                <c:manualLayout>
                  <c:x val="9.4055680963130179E-3"/>
                  <c:y val="-2.67379679144385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28E-4683-AF03-175463830CAB}"/>
                </c:ext>
              </c:extLst>
            </c:dLbl>
            <c:dLbl>
              <c:idx val="4"/>
              <c:layout>
                <c:manualLayout>
                  <c:x val="5.6433408577878106E-3"/>
                  <c:y val="-3.56506238859180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28E-4683-AF03-175463830C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'amm ind+minor'!$F$4:$F$9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'amm ind+minor'!$H$4:$H$9</c:f>
              <c:numCache>
                <c:formatCode>0.0</c:formatCode>
                <c:ptCount val="6"/>
                <c:pt idx="0">
                  <c:v>7.9</c:v>
                </c:pt>
                <c:pt idx="1">
                  <c:v>7.8</c:v>
                </c:pt>
                <c:pt idx="2">
                  <c:v>7.9</c:v>
                </c:pt>
                <c:pt idx="3">
                  <c:v>8.4</c:v>
                </c:pt>
                <c:pt idx="4">
                  <c:v>8.6</c:v>
                </c:pt>
                <c:pt idx="5">
                  <c:v>8.6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28E-4683-AF03-175463830CAB}"/>
            </c:ext>
          </c:extLst>
        </c:ser>
        <c:ser>
          <c:idx val="1"/>
          <c:order val="1"/>
          <c:tx>
            <c:strRef>
              <c:f>'amm ind+minor'!$G$2:$G$3</c:f>
              <c:strCache>
                <c:ptCount val="2"/>
                <c:pt idx="0">
                  <c:v>Ftse Mib avg num di amm,
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'amm ind+minor'!$F$4:$F$9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'amm ind+minor'!$G$4:$G$9</c:f>
              <c:numCache>
                <c:formatCode>General</c:formatCode>
                <c:ptCount val="6"/>
                <c:pt idx="0">
                  <c:v>12.7</c:v>
                </c:pt>
                <c:pt idx="1">
                  <c:v>12.3</c:v>
                </c:pt>
                <c:pt idx="2">
                  <c:v>12.2</c:v>
                </c:pt>
                <c:pt idx="3">
                  <c:v>12.5</c:v>
                </c:pt>
                <c:pt idx="4">
                  <c:v>12.5</c:v>
                </c:pt>
                <c:pt idx="5">
                  <c:v>12.3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28E-4683-AF03-175463830CAB}"/>
            </c:ext>
          </c:extLst>
        </c:ser>
        <c:ser>
          <c:idx val="2"/>
          <c:order val="2"/>
          <c:tx>
            <c:strRef>
              <c:f>'amm ind+minor'!$I$2:$I$3</c:f>
              <c:strCache>
                <c:ptCount val="2"/>
                <c:pt idx="0">
                  <c:v>Ftse Mib avg numb amm.di minoranza
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8.0182838319025184E-3"/>
                  <c:y val="-3.75775207302627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28E-4683-AF03-175463830CAB}"/>
                </c:ext>
              </c:extLst>
            </c:dLbl>
            <c:dLbl>
              <c:idx val="1"/>
              <c:layout>
                <c:manualLayout>
                  <c:x val="-4.2560565933773293E-3"/>
                  <c:y val="-5.97014145355724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28E-4683-AF03-175463830CAB}"/>
                </c:ext>
              </c:extLst>
            </c:dLbl>
            <c:dLbl>
              <c:idx val="2"/>
              <c:layout>
                <c:manualLayout>
                  <c:x val="-6.1371702126398987E-3"/>
                  <c:y val="-4.64270782523865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28E-4683-AF03-175463830CAB}"/>
                </c:ext>
              </c:extLst>
            </c:dLbl>
            <c:dLbl>
              <c:idx val="3"/>
              <c:layout>
                <c:manualLayout>
                  <c:x val="-4.2560565933772261E-3"/>
                  <c:y val="-5.527663577451048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328E-4683-AF03-175463830CAB}"/>
                </c:ext>
              </c:extLst>
            </c:dLbl>
            <c:dLbl>
              <c:idx val="4"/>
              <c:layout>
                <c:manualLayout>
                  <c:x val="-8.0182838319026398E-3"/>
                  <c:y val="-4.20022994913246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28E-4683-AF03-175463830CAB}"/>
                </c:ext>
              </c:extLst>
            </c:dLbl>
            <c:dLbl>
              <c:idx val="5"/>
              <c:layout>
                <c:manualLayout>
                  <c:x val="-9.899397451165106E-3"/>
                  <c:y val="-3.315274196920083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328E-4683-AF03-175463830C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FFC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'amm ind+minor'!$F$4:$F$9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'amm ind+minor'!$I$4:$I$9</c:f>
              <c:numCache>
                <c:formatCode>0.0</c:formatCode>
                <c:ptCount val="6"/>
                <c:pt idx="0">
                  <c:v>2.2000000000000002</c:v>
                </c:pt>
                <c:pt idx="1">
                  <c:v>1.8</c:v>
                </c:pt>
                <c:pt idx="2">
                  <c:v>1.8</c:v>
                </c:pt>
                <c:pt idx="3">
                  <c:v>2.2999999999999998</c:v>
                </c:pt>
                <c:pt idx="4">
                  <c:v>2.2999999999999998</c:v>
                </c:pt>
                <c:pt idx="5">
                  <c:v>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28E-4683-AF03-175463830CAB}"/>
            </c:ext>
          </c:extLst>
        </c:ser>
        <c:ser>
          <c:idx val="3"/>
          <c:order val="3"/>
          <c:tx>
            <c:strRef>
              <c:f>'amm ind+minor'!$L$2:$L$3</c:f>
              <c:strCache>
                <c:ptCount val="2"/>
                <c:pt idx="0">
                  <c:v>Mid Cap avg num di amm,
TOT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3"/>
              <c:layout>
                <c:manualLayout>
                  <c:x val="-1.4188336503083911E-2"/>
                  <c:y val="3.78454531418866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28E-4683-AF03-175463830CAB}"/>
                </c:ext>
              </c:extLst>
            </c:dLbl>
            <c:dLbl>
              <c:idx val="4"/>
              <c:layout>
                <c:manualLayout>
                  <c:x val="-3.676169993423508E-2"/>
                  <c:y val="2.89327971704071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28E-4683-AF03-175463830CAB}"/>
                </c:ext>
              </c:extLst>
            </c:dLbl>
            <c:dLbl>
              <c:idx val="5"/>
              <c:layout>
                <c:manualLayout>
                  <c:x val="-1.0426109264558772E-2"/>
                  <c:y val="2.1948292559686722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28E-4683-AF03-175463830C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'amm ind+minor'!$F$4:$F$9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'amm ind+minor'!$L$4:$L$9</c:f>
              <c:numCache>
                <c:formatCode>General</c:formatCode>
                <c:ptCount val="6"/>
                <c:pt idx="0">
                  <c:v>11.5</c:v>
                </c:pt>
                <c:pt idx="1">
                  <c:v>11.8</c:v>
                </c:pt>
                <c:pt idx="2">
                  <c:v>11.8</c:v>
                </c:pt>
                <c:pt idx="3">
                  <c:v>11.8</c:v>
                </c:pt>
                <c:pt idx="4">
                  <c:v>11.3</c:v>
                </c:pt>
                <c:pt idx="5">
                  <c:v>11.1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28E-4683-AF03-175463830CAB}"/>
            </c:ext>
          </c:extLst>
        </c:ser>
        <c:ser>
          <c:idx val="4"/>
          <c:order val="4"/>
          <c:tx>
            <c:strRef>
              <c:f>'amm ind+minor'!$M$2:$M$3</c:f>
              <c:strCache>
                <c:ptCount val="2"/>
                <c:pt idx="0">
                  <c:v>Mid Cap avg numb amm. indipendenti da TUF/CGC 
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1">
                        <a:lumMod val="60000"/>
                        <a:lumOff val="4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'amm ind+minor'!$F$4:$F$9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'amm ind+minor'!$M$4:$M$9</c:f>
              <c:numCache>
                <c:formatCode>0.0</c:formatCode>
                <c:ptCount val="6"/>
                <c:pt idx="0">
                  <c:v>6.3</c:v>
                </c:pt>
                <c:pt idx="1">
                  <c:v>7</c:v>
                </c:pt>
                <c:pt idx="2">
                  <c:v>6.9</c:v>
                </c:pt>
                <c:pt idx="3">
                  <c:v>6.9</c:v>
                </c:pt>
                <c:pt idx="4">
                  <c:v>6.4</c:v>
                </c:pt>
                <c:pt idx="5">
                  <c:v>6.1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28E-4683-AF03-175463830CAB}"/>
            </c:ext>
          </c:extLst>
        </c:ser>
        <c:ser>
          <c:idx val="5"/>
          <c:order val="5"/>
          <c:tx>
            <c:strRef>
              <c:f>'amm ind+minor'!$N$2:$N$3</c:f>
              <c:strCache>
                <c:ptCount val="2"/>
                <c:pt idx="0">
                  <c:v>Mid Cap avg numb amm.di minoranza
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2.2573363431151242E-2"/>
                  <c:y val="1.76991150442477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28E-4683-AF03-175463830CAB}"/>
                </c:ext>
              </c:extLst>
            </c:dLbl>
            <c:dLbl>
              <c:idx val="1"/>
              <c:layout>
                <c:manualLayout>
                  <c:x val="5.6433408577878453E-3"/>
                  <c:y val="2.65486725663716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28E-4683-AF03-175463830CAB}"/>
                </c:ext>
              </c:extLst>
            </c:dLbl>
            <c:dLbl>
              <c:idx val="2"/>
              <c:layout>
                <c:manualLayout>
                  <c:x val="-3.7622272385252069E-3"/>
                  <c:y val="3.53982300884955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28E-4683-AF03-175463830CAB}"/>
                </c:ext>
              </c:extLst>
            </c:dLbl>
            <c:dLbl>
              <c:idx val="3"/>
              <c:layout>
                <c:manualLayout>
                  <c:x val="1.5048908954100758E-2"/>
                  <c:y val="3.09734513274335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328E-4683-AF03-175463830CAB}"/>
                </c:ext>
              </c:extLst>
            </c:dLbl>
            <c:dLbl>
              <c:idx val="4"/>
              <c:layout>
                <c:manualLayout>
                  <c:x val="-1.379467385067629E-16"/>
                  <c:y val="2.21238938053097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28E-4683-AF03-175463830C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00B0F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'amm ind+minor'!$F$4:$F$9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'amm ind+minor'!$N$4:$N$9</c:f>
              <c:numCache>
                <c:formatCode>0.0</c:formatCode>
                <c:ptCount val="6"/>
                <c:pt idx="0">
                  <c:v>1</c:v>
                </c:pt>
                <c:pt idx="1">
                  <c:v>1.6</c:v>
                </c:pt>
                <c:pt idx="2">
                  <c:v>1.5</c:v>
                </c:pt>
                <c:pt idx="3">
                  <c:v>1.2</c:v>
                </c:pt>
                <c:pt idx="4">
                  <c:v>1.4</c:v>
                </c:pt>
                <c:pt idx="5">
                  <c:v>1.1000000000000001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28E-4683-AF03-175463830C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3651504"/>
        <c:axId val="1573650544"/>
      </c:lineChart>
      <c:catAx>
        <c:axId val="1573651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73650544"/>
        <c:crosses val="autoZero"/>
        <c:auto val="1"/>
        <c:lblAlgn val="ctr"/>
        <c:lblOffset val="100"/>
        <c:noMultiLvlLbl val="0"/>
      </c:catAx>
      <c:valAx>
        <c:axId val="157365054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73651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5631342663597048"/>
          <c:y val="0.74877257989810098"/>
          <c:w val="0.73149066214284841"/>
          <c:h val="0.2316195769646441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sz="1400" b="1" i="0" u="none" strike="noStrike" baseline="0"/>
              <a:t>Number of companies evolution in Control Models of Italian Listed </a:t>
            </a:r>
            <a:endParaRPr lang="it-IT" sz="14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444991284819981E-2"/>
          <c:y val="1.5411229325506487E-2"/>
          <c:w val="0.95285363094283293"/>
          <c:h val="0.84049707021955888"/>
        </c:manualLayout>
      </c:layout>
      <c:lineChart>
        <c:grouping val="standard"/>
        <c:varyColors val="0"/>
        <c:ser>
          <c:idx val="0"/>
          <c:order val="0"/>
          <c:tx>
            <c:strRef>
              <c:f>'Control Models'!$E$3</c:f>
              <c:strCache>
                <c:ptCount val="1"/>
                <c:pt idx="0">
                  <c:v>N Majority Controlled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5"/>
              <c:layout>
                <c:manualLayout>
                  <c:x val="-6.3324430676378329E-3"/>
                  <c:y val="-1.74128869935205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70F-42CE-AF5B-D60F35EBE907}"/>
                </c:ext>
              </c:extLst>
            </c:dLbl>
            <c:dLbl>
              <c:idx val="12"/>
              <c:layout>
                <c:manualLayout>
                  <c:x val="-2.5840723939063174E-2"/>
                  <c:y val="-6.69194550211429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70F-42CE-AF5B-D60F35EBE90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rgbClr val="0070C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'Control Models'!$D$5:$D$17</c:f>
              <c:numCache>
                <c:formatCode>General</c:formatCode>
                <c:ptCount val="13"/>
                <c:pt idx="0">
                  <c:v>1996</c:v>
                </c:pt>
                <c:pt idx="1">
                  <c:v>1998</c:v>
                </c:pt>
                <c:pt idx="2">
                  <c:v>2005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</c:numCache>
            </c:numRef>
          </c:cat>
          <c:val>
            <c:numRef>
              <c:f>'Control Models'!$E$5:$E$17</c:f>
              <c:numCache>
                <c:formatCode>General</c:formatCode>
                <c:ptCount val="13"/>
                <c:pt idx="0">
                  <c:v>130</c:v>
                </c:pt>
                <c:pt idx="1">
                  <c:v>122</c:v>
                </c:pt>
                <c:pt idx="2">
                  <c:v>124</c:v>
                </c:pt>
                <c:pt idx="3">
                  <c:v>128</c:v>
                </c:pt>
                <c:pt idx="4">
                  <c:v>123</c:v>
                </c:pt>
                <c:pt idx="5">
                  <c:v>125</c:v>
                </c:pt>
                <c:pt idx="6">
                  <c:v>122</c:v>
                </c:pt>
                <c:pt idx="7">
                  <c:v>116</c:v>
                </c:pt>
                <c:pt idx="8">
                  <c:v>115</c:v>
                </c:pt>
                <c:pt idx="9">
                  <c:v>116</c:v>
                </c:pt>
                <c:pt idx="10">
                  <c:v>120</c:v>
                </c:pt>
                <c:pt idx="11">
                  <c:v>123</c:v>
                </c:pt>
                <c:pt idx="12">
                  <c:v>115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70F-42CE-AF5B-D60F35EBE907}"/>
            </c:ext>
          </c:extLst>
        </c:ser>
        <c:ser>
          <c:idx val="1"/>
          <c:order val="1"/>
          <c:tx>
            <c:strRef>
              <c:f>'Control Models'!$G$3</c:f>
              <c:strCache>
                <c:ptCount val="1"/>
                <c:pt idx="0">
                  <c:v>N Weakly Controlled</c:v>
                </c:pt>
              </c:strCache>
            </c:strRef>
          </c:tx>
          <c:spPr>
            <a:ln w="28575" cap="rnd">
              <a:solidFill>
                <a:schemeClr val="accent1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>
                  <a:lumMod val="40000"/>
                  <a:lumOff val="60000"/>
                </a:schemeClr>
              </a:solidFill>
              <a:ln w="9525">
                <a:solidFill>
                  <a:schemeClr val="accent1">
                    <a:lumMod val="40000"/>
                    <a:lumOff val="60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1">
                        <a:lumMod val="40000"/>
                        <a:lumOff val="6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'Control Models'!$D$5:$D$17</c:f>
              <c:numCache>
                <c:formatCode>General</c:formatCode>
                <c:ptCount val="13"/>
                <c:pt idx="0">
                  <c:v>1996</c:v>
                </c:pt>
                <c:pt idx="1">
                  <c:v>1998</c:v>
                </c:pt>
                <c:pt idx="2">
                  <c:v>2005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</c:numCache>
            </c:numRef>
          </c:cat>
          <c:val>
            <c:numRef>
              <c:f>'Control Models'!$G$5:$G$17</c:f>
              <c:numCache>
                <c:formatCode>General</c:formatCode>
                <c:ptCount val="13"/>
                <c:pt idx="0">
                  <c:v>26</c:v>
                </c:pt>
                <c:pt idx="1">
                  <c:v>33</c:v>
                </c:pt>
                <c:pt idx="2">
                  <c:v>28</c:v>
                </c:pt>
                <c:pt idx="3">
                  <c:v>53</c:v>
                </c:pt>
                <c:pt idx="4">
                  <c:v>55</c:v>
                </c:pt>
                <c:pt idx="5">
                  <c:v>49</c:v>
                </c:pt>
                <c:pt idx="6">
                  <c:v>48</c:v>
                </c:pt>
                <c:pt idx="7">
                  <c:v>51</c:v>
                </c:pt>
                <c:pt idx="8">
                  <c:v>52</c:v>
                </c:pt>
                <c:pt idx="9">
                  <c:v>53</c:v>
                </c:pt>
                <c:pt idx="10">
                  <c:v>57</c:v>
                </c:pt>
                <c:pt idx="11">
                  <c:v>57</c:v>
                </c:pt>
                <c:pt idx="12">
                  <c:v>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D70F-42CE-AF5B-D60F35EBE907}"/>
            </c:ext>
          </c:extLst>
        </c:ser>
        <c:ser>
          <c:idx val="2"/>
          <c:order val="2"/>
          <c:tx>
            <c:strRef>
              <c:f>'Control Models'!$I$3</c:f>
              <c:strCache>
                <c:ptCount val="1"/>
                <c:pt idx="0">
                  <c:v>N Controlled by Shareholders’ Agreement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x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dLbls>
            <c:dLbl>
              <c:idx val="3"/>
              <c:layout>
                <c:manualLayout>
                  <c:x val="-4.5887392207367879E-3"/>
                  <c:y val="4.72958147117775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D70F-42CE-AF5B-D60F35EBE907}"/>
                </c:ext>
              </c:extLst>
            </c:dLbl>
            <c:dLbl>
              <c:idx val="5"/>
              <c:layout>
                <c:manualLayout>
                  <c:x val="-1.0177359361167196E-3"/>
                  <c:y val="-6.849283920412105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D70F-42CE-AF5B-D60F35EBE907}"/>
                </c:ext>
              </c:extLst>
            </c:dLbl>
            <c:dLbl>
              <c:idx val="6"/>
              <c:layout>
                <c:manualLayout>
                  <c:x val="-1.1730745789976925E-2"/>
                  <c:y val="-2.85073233732879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D70F-42CE-AF5B-D60F35EBE907}"/>
                </c:ext>
              </c:extLst>
            </c:dLbl>
            <c:dLbl>
              <c:idx val="12"/>
              <c:layout>
                <c:manualLayout>
                  <c:x val="-2.0194304755887613E-2"/>
                  <c:y val="4.93345695279910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70F-42CE-AF5B-D60F35EBE90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00B0F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'Control Models'!$D$5:$D$17</c:f>
              <c:numCache>
                <c:formatCode>General</c:formatCode>
                <c:ptCount val="13"/>
                <c:pt idx="0">
                  <c:v>1996</c:v>
                </c:pt>
                <c:pt idx="1">
                  <c:v>1998</c:v>
                </c:pt>
                <c:pt idx="2">
                  <c:v>2005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</c:numCache>
            </c:numRef>
          </c:cat>
          <c:val>
            <c:numRef>
              <c:f>'Control Models'!$I$5:$I$17</c:f>
              <c:numCache>
                <c:formatCode>General</c:formatCode>
                <c:ptCount val="13"/>
                <c:pt idx="0">
                  <c:v>26</c:v>
                </c:pt>
                <c:pt idx="1">
                  <c:v>28</c:v>
                </c:pt>
                <c:pt idx="2">
                  <c:v>24</c:v>
                </c:pt>
                <c:pt idx="3">
                  <c:v>51</c:v>
                </c:pt>
                <c:pt idx="4">
                  <c:v>48</c:v>
                </c:pt>
                <c:pt idx="5">
                  <c:v>42</c:v>
                </c:pt>
                <c:pt idx="6">
                  <c:v>38</c:v>
                </c:pt>
                <c:pt idx="7">
                  <c:v>32</c:v>
                </c:pt>
                <c:pt idx="8">
                  <c:v>30</c:v>
                </c:pt>
                <c:pt idx="9">
                  <c:v>29</c:v>
                </c:pt>
                <c:pt idx="10">
                  <c:v>22</c:v>
                </c:pt>
                <c:pt idx="11">
                  <c:v>23</c:v>
                </c:pt>
                <c:pt idx="12">
                  <c:v>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D70F-42CE-AF5B-D60F35EBE907}"/>
            </c:ext>
          </c:extLst>
        </c:ser>
        <c:ser>
          <c:idx val="4"/>
          <c:order val="3"/>
          <c:tx>
            <c:strRef>
              <c:f>'Control Models'!$K$3</c:f>
              <c:strCache>
                <c:ptCount val="1"/>
                <c:pt idx="0">
                  <c:v>N Non controlled companies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4.5620269914423859E-3"/>
                  <c:y val="-5.73307063249433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D70F-42CE-AF5B-D60F35EBE907}"/>
                </c:ext>
              </c:extLst>
            </c:dLbl>
            <c:dLbl>
              <c:idx val="1"/>
              <c:layout>
                <c:manualLayout>
                  <c:x val="-9.9102370682231742E-4"/>
                  <c:y val="-3.56726668720674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D70F-42CE-AF5B-D60F35EBE907}"/>
                </c:ext>
              </c:extLst>
            </c:dLbl>
            <c:dLbl>
              <c:idx val="3"/>
              <c:layout>
                <c:manualLayout>
                  <c:x val="-3.3130053268402931E-2"/>
                  <c:y val="4.734981769728995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D70F-42CE-AF5B-D60F35EBE907}"/>
                </c:ext>
              </c:extLst>
            </c:dLbl>
            <c:dLbl>
              <c:idx val="4"/>
              <c:layout>
                <c:manualLayout>
                  <c:x val="-2.7773548341472897E-2"/>
                  <c:y val="5.8178837423727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D70F-42CE-AF5B-D60F35EBE907}"/>
                </c:ext>
              </c:extLst>
            </c:dLbl>
            <c:dLbl>
              <c:idx val="5"/>
              <c:layout>
                <c:manualLayout>
                  <c:x val="-2.2417043414542794E-2"/>
                  <c:y val="4.37401444551438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D70F-42CE-AF5B-D60F35EBE907}"/>
                </c:ext>
              </c:extLst>
            </c:dLbl>
            <c:dLbl>
              <c:idx val="6"/>
              <c:layout>
                <c:manualLayout>
                  <c:x val="-4.3843063122263139E-2"/>
                  <c:y val="3.65207979708520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D70F-42CE-AF5B-D60F35EBE907}"/>
                </c:ext>
              </c:extLst>
            </c:dLbl>
            <c:dLbl>
              <c:idx val="7"/>
              <c:layout>
                <c:manualLayout>
                  <c:x val="-1.5275036845302526E-2"/>
                  <c:y val="-3.92823401142135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D70F-42CE-AF5B-D60F35EBE90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>
                    <a:solidFill>
                      <a:srgbClr val="FF0000"/>
                    </a:solidFill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'Control Models'!$D$5:$D$17</c:f>
              <c:numCache>
                <c:formatCode>General</c:formatCode>
                <c:ptCount val="13"/>
                <c:pt idx="0">
                  <c:v>1996</c:v>
                </c:pt>
                <c:pt idx="1">
                  <c:v>1998</c:v>
                </c:pt>
                <c:pt idx="2">
                  <c:v>2005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</c:numCache>
            </c:numRef>
          </c:cat>
          <c:val>
            <c:numRef>
              <c:f>'Control Models'!$K$5:$K$17</c:f>
              <c:numCache>
                <c:formatCode>General</c:formatCode>
                <c:ptCount val="13"/>
                <c:pt idx="0">
                  <c:v>26</c:v>
                </c:pt>
                <c:pt idx="1">
                  <c:v>33</c:v>
                </c:pt>
                <c:pt idx="2">
                  <c:v>44</c:v>
                </c:pt>
                <c:pt idx="3">
                  <c:v>38</c:v>
                </c:pt>
                <c:pt idx="4">
                  <c:v>34</c:v>
                </c:pt>
                <c:pt idx="5">
                  <c:v>35</c:v>
                </c:pt>
                <c:pt idx="6">
                  <c:v>36</c:v>
                </c:pt>
                <c:pt idx="7">
                  <c:v>39</c:v>
                </c:pt>
                <c:pt idx="8">
                  <c:v>37</c:v>
                </c:pt>
                <c:pt idx="9">
                  <c:v>32</c:v>
                </c:pt>
                <c:pt idx="10">
                  <c:v>32</c:v>
                </c:pt>
                <c:pt idx="11">
                  <c:v>28</c:v>
                </c:pt>
                <c:pt idx="12">
                  <c:v>32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0-D70F-42CE-AF5B-D60F35EBE9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2413464"/>
        <c:axId val="412410224"/>
        <c:extLst/>
      </c:lineChart>
      <c:catAx>
        <c:axId val="412413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12410224"/>
        <c:crosses val="autoZero"/>
        <c:auto val="1"/>
        <c:lblAlgn val="ctr"/>
        <c:lblOffset val="100"/>
        <c:noMultiLvlLbl val="0"/>
      </c:catAx>
      <c:valAx>
        <c:axId val="412410224"/>
        <c:scaling>
          <c:orientation val="minMax"/>
          <c:max val="16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12413464"/>
        <c:crosses val="autoZero"/>
        <c:crossBetween val="between"/>
      </c:valAx>
      <c:spPr>
        <a:ln>
          <a:noFill/>
        </a:ln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it-IT"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it-IT"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% market cap in Control Models of italian listed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it-IT"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'Control Models'!$P$3</c:f>
              <c:strCache>
                <c:ptCount val="1"/>
                <c:pt idx="0">
                  <c:v>% cap Majority Controlled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'Control Models'!$D$5:$D$17</c:f>
              <c:numCache>
                <c:formatCode>General</c:formatCode>
                <c:ptCount val="13"/>
                <c:pt idx="0">
                  <c:v>1996</c:v>
                </c:pt>
                <c:pt idx="1">
                  <c:v>1998</c:v>
                </c:pt>
                <c:pt idx="2">
                  <c:v>2005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</c:numCache>
            </c:numRef>
          </c:cat>
          <c:val>
            <c:numRef>
              <c:f>'Control Models'!$F$5:$F$17</c:f>
              <c:numCache>
                <c:formatCode>General</c:formatCode>
                <c:ptCount val="13"/>
                <c:pt idx="0">
                  <c:v>66.8</c:v>
                </c:pt>
                <c:pt idx="1">
                  <c:v>31.2</c:v>
                </c:pt>
                <c:pt idx="2">
                  <c:v>22.8</c:v>
                </c:pt>
                <c:pt idx="3">
                  <c:v>20.6</c:v>
                </c:pt>
                <c:pt idx="4">
                  <c:v>22.3</c:v>
                </c:pt>
                <c:pt idx="5">
                  <c:v>22.8</c:v>
                </c:pt>
                <c:pt idx="6">
                  <c:v>24.1</c:v>
                </c:pt>
                <c:pt idx="7">
                  <c:v>25</c:v>
                </c:pt>
                <c:pt idx="8">
                  <c:v>28.1</c:v>
                </c:pt>
                <c:pt idx="9">
                  <c:v>27.2</c:v>
                </c:pt>
                <c:pt idx="10">
                  <c:v>29.8</c:v>
                </c:pt>
                <c:pt idx="11">
                  <c:v>29.7</c:v>
                </c:pt>
                <c:pt idx="12">
                  <c:v>22.9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ACA-4DD3-8D68-6CD03998FA0A}"/>
            </c:ext>
          </c:extLst>
        </c:ser>
        <c:ser>
          <c:idx val="1"/>
          <c:order val="1"/>
          <c:tx>
            <c:strRef>
              <c:f>'Control Models'!$R$3</c:f>
              <c:strCache>
                <c:ptCount val="1"/>
                <c:pt idx="0">
                  <c:v>% cap Weakly Controlled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'Control Models'!$D$5:$D$17</c:f>
              <c:numCache>
                <c:formatCode>General</c:formatCode>
                <c:ptCount val="13"/>
                <c:pt idx="0">
                  <c:v>1996</c:v>
                </c:pt>
                <c:pt idx="1">
                  <c:v>1998</c:v>
                </c:pt>
                <c:pt idx="2">
                  <c:v>2005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</c:numCache>
            </c:numRef>
          </c:cat>
          <c:val>
            <c:numRef>
              <c:f>'Control Models'!$H$5:$H$17</c:f>
              <c:numCache>
                <c:formatCode>General</c:formatCode>
                <c:ptCount val="13"/>
                <c:pt idx="0">
                  <c:v>12.2</c:v>
                </c:pt>
                <c:pt idx="1">
                  <c:v>21.8</c:v>
                </c:pt>
                <c:pt idx="2">
                  <c:v>30.6</c:v>
                </c:pt>
                <c:pt idx="3">
                  <c:v>43</c:v>
                </c:pt>
                <c:pt idx="4">
                  <c:v>45.8</c:v>
                </c:pt>
                <c:pt idx="5">
                  <c:v>44</c:v>
                </c:pt>
                <c:pt idx="6">
                  <c:v>40.1</c:v>
                </c:pt>
                <c:pt idx="7">
                  <c:v>36.799999999999997</c:v>
                </c:pt>
                <c:pt idx="8">
                  <c:v>34.799999999999997</c:v>
                </c:pt>
                <c:pt idx="9">
                  <c:v>43.6</c:v>
                </c:pt>
                <c:pt idx="10">
                  <c:v>39.799999999999997</c:v>
                </c:pt>
                <c:pt idx="11">
                  <c:v>42.3</c:v>
                </c:pt>
                <c:pt idx="12">
                  <c:v>43.6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ACA-4DD3-8D68-6CD03998FA0A}"/>
            </c:ext>
          </c:extLst>
        </c:ser>
        <c:ser>
          <c:idx val="2"/>
          <c:order val="2"/>
          <c:tx>
            <c:strRef>
              <c:f>'Control Models'!$T$3</c:f>
              <c:strCache>
                <c:ptCount val="1"/>
                <c:pt idx="0">
                  <c:v>% cap Controlled by Shareholders’ Agreement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'Control Models'!$D$5:$D$17</c:f>
              <c:numCache>
                <c:formatCode>General</c:formatCode>
                <c:ptCount val="13"/>
                <c:pt idx="0">
                  <c:v>1996</c:v>
                </c:pt>
                <c:pt idx="1">
                  <c:v>1998</c:v>
                </c:pt>
                <c:pt idx="2">
                  <c:v>2005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</c:numCache>
            </c:numRef>
          </c:cat>
          <c:val>
            <c:numRef>
              <c:f>'Control Models'!$J$5:$J$17</c:f>
              <c:numCache>
                <c:formatCode>General</c:formatCode>
                <c:ptCount val="13"/>
                <c:pt idx="0">
                  <c:v>4.8</c:v>
                </c:pt>
                <c:pt idx="1">
                  <c:v>8.3000000000000007</c:v>
                </c:pt>
                <c:pt idx="2">
                  <c:v>16.5</c:v>
                </c:pt>
                <c:pt idx="3">
                  <c:v>12.4</c:v>
                </c:pt>
                <c:pt idx="4">
                  <c:v>12</c:v>
                </c:pt>
                <c:pt idx="5">
                  <c:v>10.1</c:v>
                </c:pt>
                <c:pt idx="6">
                  <c:v>10.4</c:v>
                </c:pt>
                <c:pt idx="7">
                  <c:v>9.9</c:v>
                </c:pt>
                <c:pt idx="8">
                  <c:v>6</c:v>
                </c:pt>
                <c:pt idx="9">
                  <c:v>6.5</c:v>
                </c:pt>
                <c:pt idx="10">
                  <c:v>5.3</c:v>
                </c:pt>
                <c:pt idx="11">
                  <c:v>5.3</c:v>
                </c:pt>
                <c:pt idx="12">
                  <c:v>6.9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ACA-4DD3-8D68-6CD03998FA0A}"/>
            </c:ext>
          </c:extLst>
        </c:ser>
        <c:ser>
          <c:idx val="3"/>
          <c:order val="3"/>
          <c:tx>
            <c:strRef>
              <c:f>'Control Models'!$V$3</c:f>
              <c:strCache>
                <c:ptCount val="1"/>
                <c:pt idx="0">
                  <c:v>% cap Non controlled companies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'Control Models'!$D$5:$D$17</c:f>
              <c:numCache>
                <c:formatCode>General</c:formatCode>
                <c:ptCount val="13"/>
                <c:pt idx="0">
                  <c:v>1996</c:v>
                </c:pt>
                <c:pt idx="1">
                  <c:v>1998</c:v>
                </c:pt>
                <c:pt idx="2">
                  <c:v>2005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</c:numCache>
            </c:numRef>
          </c:cat>
          <c:val>
            <c:numRef>
              <c:f>'Control Models'!$L$5:$L$17</c:f>
              <c:numCache>
                <c:formatCode>General</c:formatCode>
                <c:ptCount val="13"/>
                <c:pt idx="0">
                  <c:v>16.2</c:v>
                </c:pt>
                <c:pt idx="1">
                  <c:v>38.700000000000003</c:v>
                </c:pt>
                <c:pt idx="2">
                  <c:v>30.1</c:v>
                </c:pt>
                <c:pt idx="3">
                  <c:v>23.999999999999993</c:v>
                </c:pt>
                <c:pt idx="4">
                  <c:v>19.900000000000002</c:v>
                </c:pt>
                <c:pt idx="5">
                  <c:v>23.100000000000005</c:v>
                </c:pt>
                <c:pt idx="6">
                  <c:v>25.399999999999991</c:v>
                </c:pt>
                <c:pt idx="7">
                  <c:v>28.299999999999997</c:v>
                </c:pt>
                <c:pt idx="8">
                  <c:v>31.1</c:v>
                </c:pt>
                <c:pt idx="9">
                  <c:v>22.7</c:v>
                </c:pt>
                <c:pt idx="10">
                  <c:v>25.100000000000005</c:v>
                </c:pt>
                <c:pt idx="11">
                  <c:v>22.700000000000006</c:v>
                </c:pt>
                <c:pt idx="12">
                  <c:v>26.599999999999994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ACA-4DD3-8D68-6CD03998FA0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40"/>
        <c:overlap val="100"/>
        <c:axId val="1692942447"/>
        <c:axId val="1692945807"/>
      </c:barChart>
      <c:catAx>
        <c:axId val="16929424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92945807"/>
        <c:crosses val="autoZero"/>
        <c:auto val="1"/>
        <c:lblAlgn val="ctr"/>
        <c:lblOffset val="100"/>
        <c:noMultiLvlLbl val="0"/>
      </c:catAx>
      <c:valAx>
        <c:axId val="1692945807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929424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it-IT" sz="1200" b="1" i="0" u="none" strike="noStrike" baseline="0"/>
              <a:t>Società italiane quotate con azioni a voto maggiorato, voto plurimo, senza diritto di voto</a:t>
            </a:r>
            <a:endParaRPr lang="it-IT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444991284819981E-2"/>
          <c:y val="1.5411229325506487E-2"/>
          <c:w val="0.95285363094283293"/>
          <c:h val="0.84049707021955888"/>
        </c:manualLayout>
      </c:layout>
      <c:lineChart>
        <c:grouping val="standard"/>
        <c:varyColors val="0"/>
        <c:ser>
          <c:idx val="0"/>
          <c:order val="0"/>
          <c:tx>
            <c:strRef>
              <c:f>'Loy + mult right shares'!$F$2:$G$2</c:f>
              <c:strCache>
                <c:ptCount val="1"/>
                <c:pt idx="0">
                  <c:v>N società con azioni a voto maggiorato
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7"/>
              <c:layout>
                <c:manualLayout>
                  <c:x val="-9.6027559596284636E-4"/>
                  <c:y val="2.16267314997246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A019-49E0-873F-23DA4ED7225A}"/>
                </c:ext>
              </c:extLst>
            </c:dLbl>
            <c:dLbl>
              <c:idx val="12"/>
              <c:layout>
                <c:manualLayout>
                  <c:x val="-1.9542537367769744E-2"/>
                  <c:y val="-4.98937023858620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019-49E0-873F-23DA4ED7225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'Loy + mult right shares'!$E$4:$E$18</c:f>
              <c:numCache>
                <c:formatCode>General</c:formatCode>
                <c:ptCount val="15"/>
                <c:pt idx="0">
                  <c:v>1992</c:v>
                </c:pt>
                <c:pt idx="1">
                  <c:v>1998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2023</c:v>
                </c:pt>
              </c:numCache>
            </c:numRef>
          </c:cat>
          <c:val>
            <c:numRef>
              <c:f>'Loy + mult right shares'!$F$4:$F$18</c:f>
              <c:numCache>
                <c:formatCode>General</c:formatCode>
                <c:ptCount val="15"/>
                <c:pt idx="7">
                  <c:v>17</c:v>
                </c:pt>
                <c:pt idx="8">
                  <c:v>26</c:v>
                </c:pt>
                <c:pt idx="9">
                  <c:v>33</c:v>
                </c:pt>
                <c:pt idx="10">
                  <c:v>47</c:v>
                </c:pt>
                <c:pt idx="11">
                  <c:v>53</c:v>
                </c:pt>
                <c:pt idx="12">
                  <c:v>64</c:v>
                </c:pt>
                <c:pt idx="13">
                  <c:v>69</c:v>
                </c:pt>
                <c:pt idx="14">
                  <c:v>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019-49E0-873F-23DA4ED7225A}"/>
            </c:ext>
          </c:extLst>
        </c:ser>
        <c:ser>
          <c:idx val="1"/>
          <c:order val="1"/>
          <c:tx>
            <c:strRef>
              <c:f>'Loy + mult right shares'!$H$2:$I$2</c:f>
              <c:strCache>
                <c:ptCount val="1"/>
                <c:pt idx="0">
                  <c:v>N società con azioni a voto plurimo</c:v>
                </c:pt>
              </c:strCache>
            </c:strRef>
          </c:tx>
          <c:spPr>
            <a:ln w="28575" cap="rnd">
              <a:solidFill>
                <a:srgbClr val="FB7DF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rgbClr val="FB7DF2"/>
              </a:solidFill>
              <a:ln w="9525">
                <a:solidFill>
                  <a:srgbClr val="FB7DF2"/>
                </a:solidFill>
              </a:ln>
              <a:effectLst/>
            </c:spPr>
          </c:marker>
          <c:dLbls>
            <c:dLbl>
              <c:idx val="10"/>
              <c:layout>
                <c:manualLayout>
                  <c:x val="-8.269895067175145E-3"/>
                  <c:y val="-2.295258386719108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A019-49E0-873F-23DA4ED7225A}"/>
                </c:ext>
              </c:extLst>
            </c:dLbl>
            <c:dLbl>
              <c:idx val="11"/>
              <c:layout>
                <c:manualLayout>
                  <c:x val="3.8062278551851547E-4"/>
                  <c:y val="-2.295258386719108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A019-49E0-873F-23DA4ED7225A}"/>
                </c:ext>
              </c:extLst>
            </c:dLbl>
            <c:dLbl>
              <c:idx val="12"/>
              <c:layout>
                <c:manualLayout>
                  <c:x val="-4.809687926097604E-3"/>
                  <c:y val="-3.355828934702814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A019-49E0-873F-23DA4ED7225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FB7DF2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'Loy + mult right shares'!$E$4:$E$18</c:f>
              <c:numCache>
                <c:formatCode>General</c:formatCode>
                <c:ptCount val="15"/>
                <c:pt idx="0">
                  <c:v>1992</c:v>
                </c:pt>
                <c:pt idx="1">
                  <c:v>1998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2023</c:v>
                </c:pt>
              </c:numCache>
            </c:numRef>
          </c:cat>
          <c:val>
            <c:numRef>
              <c:f>'Loy + mult right shares'!$H$4:$H$18</c:f>
              <c:numCache>
                <c:formatCode>General</c:formatCode>
                <c:ptCount val="15"/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019-49E0-873F-23DA4ED7225A}"/>
            </c:ext>
          </c:extLst>
        </c:ser>
        <c:ser>
          <c:idx val="2"/>
          <c:order val="2"/>
          <c:tx>
            <c:strRef>
              <c:f>'Loy + mult right shares'!$J$2:$K$2</c:f>
              <c:strCache>
                <c:ptCount val="1"/>
                <c:pt idx="0">
                  <c:v>N società con azioni senza diritto di voto</c:v>
                </c:pt>
              </c:strCache>
            </c:strRef>
          </c:tx>
          <c:dLbls>
            <c:dLbl>
              <c:idx val="1"/>
              <c:layout>
                <c:manualLayout>
                  <c:x val="-1.3961935814247393E-2"/>
                  <c:y val="-2.6876694894730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A019-49E0-873F-23DA4ED7225A}"/>
                </c:ext>
              </c:extLst>
            </c:dLbl>
            <c:dLbl>
              <c:idx val="8"/>
              <c:layout>
                <c:manualLayout>
                  <c:x val="-7.0415215320925361E-3"/>
                  <c:y val="-2.68766948947308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A019-49E0-873F-23DA4ED7225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>
                        <a:lumMod val="50000"/>
                      </a:schemeClr>
                    </a:solidFill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'Loy + mult right shares'!$E$4:$E$18</c:f>
              <c:numCache>
                <c:formatCode>General</c:formatCode>
                <c:ptCount val="15"/>
                <c:pt idx="0">
                  <c:v>1992</c:v>
                </c:pt>
                <c:pt idx="1">
                  <c:v>1998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2023</c:v>
                </c:pt>
              </c:numCache>
            </c:numRef>
          </c:cat>
          <c:val>
            <c:numRef>
              <c:f>'Loy + mult right shares'!$J$4:$J$16</c:f>
              <c:numCache>
                <c:formatCode>General</c:formatCode>
                <c:ptCount val="13"/>
                <c:pt idx="0">
                  <c:v>120</c:v>
                </c:pt>
                <c:pt idx="1">
                  <c:v>70</c:v>
                </c:pt>
                <c:pt idx="2">
                  <c:v>37</c:v>
                </c:pt>
                <c:pt idx="3">
                  <c:v>37</c:v>
                </c:pt>
                <c:pt idx="4">
                  <c:v>32</c:v>
                </c:pt>
                <c:pt idx="5">
                  <c:v>28</c:v>
                </c:pt>
                <c:pt idx="6">
                  <c:v>23</c:v>
                </c:pt>
                <c:pt idx="7">
                  <c:v>19</c:v>
                </c:pt>
                <c:pt idx="8">
                  <c:v>18</c:v>
                </c:pt>
                <c:pt idx="9">
                  <c:v>17</c:v>
                </c:pt>
                <c:pt idx="10">
                  <c:v>14</c:v>
                </c:pt>
                <c:pt idx="11">
                  <c:v>12</c:v>
                </c:pt>
                <c:pt idx="12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A019-49E0-873F-23DA4ED72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2413464"/>
        <c:axId val="412410224"/>
        <c:extLst/>
      </c:lineChart>
      <c:catAx>
        <c:axId val="412413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12410224"/>
        <c:crosses val="autoZero"/>
        <c:auto val="1"/>
        <c:lblAlgn val="ctr"/>
        <c:lblOffset val="100"/>
        <c:noMultiLvlLbl val="0"/>
      </c:catAx>
      <c:valAx>
        <c:axId val="412410224"/>
        <c:scaling>
          <c:orientation val="minMax"/>
          <c:max val="14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12413464"/>
        <c:crosses val="autoZero"/>
        <c:crossBetween val="between"/>
      </c:valAx>
      <c:spPr>
        <a:ln>
          <a:noFill/>
        </a:ln>
      </c:spPr>
    </c:plotArea>
    <c:legend>
      <c:legendPos val="b"/>
      <c:overlay val="0"/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7620</xdr:colOff>
      <xdr:row>4</xdr:row>
      <xdr:rowOff>41910</xdr:rowOff>
    </xdr:from>
    <xdr:to>
      <xdr:col>16</xdr:col>
      <xdr:colOff>822960</xdr:colOff>
      <xdr:row>19</xdr:row>
      <xdr:rowOff>91440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959E64D4-A082-AFF2-362B-31375405EA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261257</xdr:colOff>
      <xdr:row>22</xdr:row>
      <xdr:rowOff>337457</xdr:rowOff>
    </xdr:from>
    <xdr:to>
      <xdr:col>12</xdr:col>
      <xdr:colOff>380999</xdr:colOff>
      <xdr:row>47</xdr:row>
      <xdr:rowOff>76200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F9384A66-F155-B951-C79C-54DE41F670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239486</xdr:colOff>
      <xdr:row>49</xdr:row>
      <xdr:rowOff>174172</xdr:rowOff>
    </xdr:from>
    <xdr:to>
      <xdr:col>12</xdr:col>
      <xdr:colOff>359228</xdr:colOff>
      <xdr:row>74</xdr:row>
      <xdr:rowOff>97972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32D9FFA7-559E-4A19-BCCF-D122AED6D9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77</xdr:row>
      <xdr:rowOff>0</xdr:rowOff>
    </xdr:from>
    <xdr:to>
      <xdr:col>12</xdr:col>
      <xdr:colOff>119742</xdr:colOff>
      <xdr:row>102</xdr:row>
      <xdr:rowOff>108857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986846CB-B6FA-47B4-B9AA-DEF2A8F9D2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508001</xdr:colOff>
      <xdr:row>0</xdr:row>
      <xdr:rowOff>82127</xdr:rowOff>
    </xdr:from>
    <xdr:to>
      <xdr:col>24</xdr:col>
      <xdr:colOff>8468</xdr:colOff>
      <xdr:row>17</xdr:row>
      <xdr:rowOff>93133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DDBD8EBB-E782-62AD-57C0-8010775652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414867</xdr:colOff>
      <xdr:row>9</xdr:row>
      <xdr:rowOff>160867</xdr:rowOff>
    </xdr:from>
    <xdr:to>
      <xdr:col>12</xdr:col>
      <xdr:colOff>355600</xdr:colOff>
      <xdr:row>30</xdr:row>
      <xdr:rowOff>135467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D7D6CD9-0A56-71FC-D485-E0C1E6DB10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998219</xdr:colOff>
      <xdr:row>18</xdr:row>
      <xdr:rowOff>3810</xdr:rowOff>
    </xdr:from>
    <xdr:to>
      <xdr:col>12</xdr:col>
      <xdr:colOff>482600</xdr:colOff>
      <xdr:row>37</xdr:row>
      <xdr:rowOff>59267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D7D43B82-294C-6A92-42B3-934367FA35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101600</xdr:colOff>
      <xdr:row>5</xdr:row>
      <xdr:rowOff>50801</xdr:rowOff>
    </xdr:from>
    <xdr:to>
      <xdr:col>25</xdr:col>
      <xdr:colOff>330200</xdr:colOff>
      <xdr:row>26</xdr:row>
      <xdr:rowOff>160866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2368D96E-0B30-B909-A1E7-7082E83156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491067</xdr:colOff>
      <xdr:row>1</xdr:row>
      <xdr:rowOff>175259</xdr:rowOff>
    </xdr:from>
    <xdr:to>
      <xdr:col>25</xdr:col>
      <xdr:colOff>143934</xdr:colOff>
      <xdr:row>19</xdr:row>
      <xdr:rowOff>67734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FB864E62-4D0E-7F06-4593-4768E37E65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BC6C791-C6A3-44E9-81C0-089C29D849FC}" name="Tabella1" displayName="Tabella1" ref="F5:V17" totalsRowShown="0" headerRowDxfId="18" dataDxfId="17">
  <autoFilter ref="F5:V17" xr:uid="{0BC6C791-C6A3-44E9-81C0-089C29D849FC}"/>
  <tableColumns count="17">
    <tableColumn id="1" xr3:uid="{77943D4C-5A3E-40E9-9DD4-E03E2430A1CD}" name="Colonna1" dataDxfId="16"/>
    <tableColumn id="2" xr3:uid="{5496FA6B-A685-4452-9EA0-601FA32E67D2}" name="Colonna2" dataDxfId="15"/>
    <tableColumn id="3" xr3:uid="{F202F48C-B3FA-4959-A6DE-3FB38935E1B7}" name="Colonna3" dataDxfId="14" dataCellStyle="Percentuale"/>
    <tableColumn id="4" xr3:uid="{30C5E6F6-42C2-41F8-8FBD-0753B6C5BBE8}" name="Colonna4" dataDxfId="13"/>
    <tableColumn id="5" xr3:uid="{FA44D7D2-7FD1-4936-BD56-867D61BD71C8}" name="Colonna5" dataDxfId="12"/>
    <tableColumn id="6" xr3:uid="{C22558F1-76CE-490A-9491-8927EB6E457A}" name="Colonna6" dataDxfId="11" dataCellStyle="Percentuale"/>
    <tableColumn id="7" xr3:uid="{17ED14D3-6F3E-452D-82F5-65960556A2C8}" name="Colonna7" dataDxfId="10"/>
    <tableColumn id="8" xr3:uid="{E2DCBBDD-F1DF-434B-B6F0-E02549E55C92}" name="Colonna8" dataDxfId="9"/>
    <tableColumn id="9" xr3:uid="{E7270E7E-4C12-45EA-8872-A15082802958}" name="Colonna9" dataDxfId="8"/>
    <tableColumn id="10" xr3:uid="{AD8E7952-83D8-4551-9BEE-A83830F4CED7}" name="Colonna10" dataDxfId="7" dataCellStyle="Percentuale"/>
    <tableColumn id="11" xr3:uid="{409339A1-E8FA-4A31-9762-D97EE515C4A0}" name="Colonna11" dataDxfId="6"/>
    <tableColumn id="12" xr3:uid="{647F85AC-4759-4E2E-9821-171B0B6E8299}" name="Colonna12" dataDxfId="5"/>
    <tableColumn id="13" xr3:uid="{FAD660E1-BDFC-44F4-BF0F-D6EACAA0D6E8}" name="Colonna13" dataDxfId="4"/>
    <tableColumn id="14" xr3:uid="{4704DC46-D9F3-43FE-A9F0-2F639B00B300}" name="Colonna14" dataDxfId="3"/>
    <tableColumn id="15" xr3:uid="{099CE336-153A-4924-941C-0775F340389B}" name="Colonna15" dataDxfId="2" dataCellStyle="Percentuale"/>
    <tableColumn id="16" xr3:uid="{1BEF2575-3C68-4820-9BAF-0F4A6BF4A02C}" name="Colonna16" dataDxfId="1"/>
    <tableColumn id="17" xr3:uid="{110EECD7-9FDB-4C3B-8818-7CDE4BBAF480}" name="Colonna17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7D9F5E-62BB-4273-B008-DD716BF14779}">
  <dimension ref="F5:AE70"/>
  <sheetViews>
    <sheetView topLeftCell="D1" workbookViewId="0">
      <selection activeCell="G5" sqref="G5:J21"/>
    </sheetView>
  </sheetViews>
  <sheetFormatPr defaultRowHeight="14.4" x14ac:dyDescent="0.3"/>
  <cols>
    <col min="8" max="8" width="21.88671875" customWidth="1"/>
    <col min="9" max="9" width="15.109375" customWidth="1"/>
    <col min="10" max="10" width="14.5546875" customWidth="1"/>
    <col min="11" max="11" width="11.88671875" customWidth="1"/>
    <col min="12" max="12" width="19.77734375" bestFit="1" customWidth="1"/>
    <col min="13" max="13" width="19.5546875" customWidth="1"/>
    <col min="17" max="17" width="26" customWidth="1"/>
    <col min="19" max="19" width="9.77734375" bestFit="1" customWidth="1"/>
    <col min="20" max="20" width="14" bestFit="1" customWidth="1"/>
    <col min="27" max="27" width="21" customWidth="1"/>
    <col min="29" max="29" width="10.44140625" bestFit="1" customWidth="1"/>
    <col min="30" max="30" width="9.88671875" customWidth="1"/>
  </cols>
  <sheetData>
    <row r="5" spans="7:12" ht="45" customHeight="1" x14ac:dyDescent="0.3">
      <c r="G5" s="4" t="s">
        <v>0</v>
      </c>
      <c r="H5" s="4" t="s">
        <v>10</v>
      </c>
      <c r="I5" s="4" t="s">
        <v>11</v>
      </c>
      <c r="J5" s="4" t="s">
        <v>12</v>
      </c>
      <c r="L5" s="2"/>
    </row>
    <row r="6" spans="7:12" x14ac:dyDescent="0.3">
      <c r="G6" s="7">
        <v>1990</v>
      </c>
      <c r="H6" s="63">
        <v>47.9</v>
      </c>
      <c r="I6" s="63">
        <v>11.4</v>
      </c>
      <c r="J6" s="63">
        <v>40.700000000000003</v>
      </c>
      <c r="L6" s="3"/>
    </row>
    <row r="7" spans="7:12" x14ac:dyDescent="0.3">
      <c r="G7" s="5">
        <v>1998</v>
      </c>
      <c r="H7" s="63">
        <v>34.700000000000003</v>
      </c>
      <c r="I7" s="63">
        <v>10</v>
      </c>
      <c r="J7" s="63">
        <v>55.3</v>
      </c>
      <c r="L7" s="3"/>
    </row>
    <row r="8" spans="7:12" x14ac:dyDescent="0.3">
      <c r="G8" s="5">
        <v>2005</v>
      </c>
      <c r="H8" s="63">
        <v>28.6</v>
      </c>
      <c r="I8" s="63">
        <v>15.5</v>
      </c>
      <c r="J8" s="63">
        <v>55.9</v>
      </c>
      <c r="L8" s="3"/>
    </row>
    <row r="9" spans="7:12" x14ac:dyDescent="0.3">
      <c r="G9" s="5">
        <v>2010</v>
      </c>
      <c r="H9" s="63">
        <v>34</v>
      </c>
      <c r="I9" s="63">
        <v>13.5</v>
      </c>
      <c r="J9" s="63">
        <v>52.5</v>
      </c>
      <c r="L9" s="3"/>
    </row>
    <row r="10" spans="7:12" x14ac:dyDescent="0.3">
      <c r="G10" s="5">
        <v>2011</v>
      </c>
      <c r="H10" s="63">
        <v>35.700000000000003</v>
      </c>
      <c r="I10" s="63">
        <v>11.4</v>
      </c>
      <c r="J10" s="63">
        <v>52.9</v>
      </c>
      <c r="L10" s="3"/>
    </row>
    <row r="11" spans="7:12" x14ac:dyDescent="0.3">
      <c r="G11" s="5">
        <v>2012</v>
      </c>
      <c r="H11" s="63">
        <v>34.799999999999997</v>
      </c>
      <c r="I11" s="63">
        <v>9.9</v>
      </c>
      <c r="J11" s="63">
        <v>55.8</v>
      </c>
      <c r="L11" s="3"/>
    </row>
    <row r="12" spans="7:12" x14ac:dyDescent="0.3">
      <c r="G12" s="5">
        <v>2013</v>
      </c>
      <c r="H12" s="63">
        <v>34.799999999999997</v>
      </c>
      <c r="I12" s="63">
        <v>10.199999999999999</v>
      </c>
      <c r="J12" s="63">
        <v>55</v>
      </c>
      <c r="L12" s="3"/>
    </row>
    <row r="13" spans="7:12" x14ac:dyDescent="0.3">
      <c r="G13" s="5">
        <v>2014</v>
      </c>
      <c r="H13" s="63">
        <v>34.5</v>
      </c>
      <c r="I13" s="63">
        <v>9.1999999999999993</v>
      </c>
      <c r="J13" s="63">
        <v>56.3</v>
      </c>
      <c r="L13" s="3"/>
    </row>
    <row r="14" spans="7:12" x14ac:dyDescent="0.3">
      <c r="G14" s="5">
        <v>2015</v>
      </c>
      <c r="H14" s="63">
        <v>33.9</v>
      </c>
      <c r="I14" s="63">
        <v>9.6</v>
      </c>
      <c r="J14" s="63">
        <v>56.5</v>
      </c>
      <c r="L14" s="1"/>
    </row>
    <row r="15" spans="7:12" x14ac:dyDescent="0.3">
      <c r="G15" s="5">
        <v>2016</v>
      </c>
      <c r="H15" s="63">
        <v>34</v>
      </c>
      <c r="I15" s="63">
        <v>7.2</v>
      </c>
      <c r="J15" s="63">
        <v>58.9</v>
      </c>
    </row>
    <row r="16" spans="7:12" x14ac:dyDescent="0.3">
      <c r="G16" s="5">
        <v>2017</v>
      </c>
      <c r="H16" s="63">
        <v>34.700000000000003</v>
      </c>
      <c r="I16" s="63">
        <v>7.4</v>
      </c>
      <c r="J16" s="63">
        <v>57.9</v>
      </c>
    </row>
    <row r="17" spans="7:15" x14ac:dyDescent="0.3">
      <c r="G17" s="5">
        <v>2018</v>
      </c>
      <c r="H17" s="63">
        <v>36.5</v>
      </c>
      <c r="I17" s="63">
        <v>6.4</v>
      </c>
      <c r="J17" s="63">
        <v>57.1</v>
      </c>
    </row>
    <row r="18" spans="7:15" x14ac:dyDescent="0.3">
      <c r="G18" s="5">
        <v>2019</v>
      </c>
      <c r="H18" s="63">
        <v>31.9</v>
      </c>
      <c r="I18" s="63">
        <v>8.3000000000000007</v>
      </c>
      <c r="J18" s="63">
        <v>59.8</v>
      </c>
    </row>
    <row r="19" spans="7:15" x14ac:dyDescent="0.3">
      <c r="G19" s="5">
        <v>2020</v>
      </c>
      <c r="H19" s="63">
        <v>31.4</v>
      </c>
      <c r="I19" s="63">
        <v>10.199999999999999</v>
      </c>
      <c r="J19" s="63">
        <v>58.4</v>
      </c>
    </row>
    <row r="20" spans="7:15" x14ac:dyDescent="0.3">
      <c r="G20" s="5">
        <v>2021</v>
      </c>
      <c r="H20" s="63">
        <v>32.200000000000003</v>
      </c>
      <c r="I20" s="63">
        <v>11</v>
      </c>
      <c r="J20" s="63">
        <v>56.8</v>
      </c>
    </row>
    <row r="21" spans="7:15" x14ac:dyDescent="0.3">
      <c r="G21" s="5">
        <v>2023</v>
      </c>
      <c r="H21" s="63">
        <v>30.5</v>
      </c>
      <c r="I21" s="63">
        <v>9.5</v>
      </c>
      <c r="J21" s="63">
        <v>59.9</v>
      </c>
    </row>
    <row r="22" spans="7:15" x14ac:dyDescent="0.3">
      <c r="G22" s="3"/>
    </row>
    <row r="27" spans="7:15" ht="43.2" x14ac:dyDescent="0.3">
      <c r="G27" s="8" t="s">
        <v>66</v>
      </c>
      <c r="H27" s="4" t="s">
        <v>14</v>
      </c>
      <c r="I27" s="4" t="s">
        <v>15</v>
      </c>
      <c r="J27" s="4" t="s">
        <v>16</v>
      </c>
      <c r="K27" s="4" t="s">
        <v>65</v>
      </c>
      <c r="L27" s="4" t="s">
        <v>64</v>
      </c>
      <c r="M27" s="4" t="s">
        <v>68</v>
      </c>
    </row>
    <row r="28" spans="7:15" x14ac:dyDescent="0.3">
      <c r="G28" s="9">
        <v>1</v>
      </c>
      <c r="H28" s="5" t="s">
        <v>17</v>
      </c>
      <c r="I28" s="5" t="s">
        <v>18</v>
      </c>
      <c r="J28" s="6" t="s">
        <v>19</v>
      </c>
      <c r="K28" s="6" t="s">
        <v>20</v>
      </c>
      <c r="L28" s="10" t="s">
        <v>67</v>
      </c>
      <c r="M28" s="11" t="s">
        <v>69</v>
      </c>
      <c r="O28" s="11" t="s">
        <v>69</v>
      </c>
    </row>
    <row r="29" spans="7:15" x14ac:dyDescent="0.3">
      <c r="G29" s="9">
        <v>2</v>
      </c>
      <c r="H29" s="5" t="s">
        <v>21</v>
      </c>
      <c r="I29" s="5" t="s">
        <v>18</v>
      </c>
      <c r="J29" s="6" t="s">
        <v>22</v>
      </c>
      <c r="K29" s="6" t="s">
        <v>20</v>
      </c>
      <c r="L29" s="10" t="s">
        <v>67</v>
      </c>
      <c r="M29" s="11" t="s">
        <v>69</v>
      </c>
      <c r="O29" s="11" t="s">
        <v>69</v>
      </c>
    </row>
    <row r="30" spans="7:15" x14ac:dyDescent="0.3">
      <c r="G30" s="9">
        <v>3</v>
      </c>
      <c r="H30" s="5" t="s">
        <v>23</v>
      </c>
      <c r="I30" s="5" t="s">
        <v>18</v>
      </c>
      <c r="J30" s="6" t="s">
        <v>24</v>
      </c>
      <c r="K30" s="6" t="s">
        <v>20</v>
      </c>
      <c r="L30" s="10"/>
      <c r="M30" s="11" t="s">
        <v>69</v>
      </c>
      <c r="O30" s="11" t="s">
        <v>69</v>
      </c>
    </row>
    <row r="31" spans="7:15" x14ac:dyDescent="0.3">
      <c r="G31" s="9">
        <v>4</v>
      </c>
      <c r="H31" s="5" t="s">
        <v>25</v>
      </c>
      <c r="I31" s="5" t="s">
        <v>26</v>
      </c>
      <c r="J31" s="6" t="s">
        <v>27</v>
      </c>
      <c r="K31" s="6">
        <v>5</v>
      </c>
      <c r="L31" s="10" t="s">
        <v>67</v>
      </c>
      <c r="M31" s="11" t="s">
        <v>72</v>
      </c>
      <c r="O31" s="11" t="s">
        <v>69</v>
      </c>
    </row>
    <row r="32" spans="7:15" ht="28.8" x14ac:dyDescent="0.3">
      <c r="G32" s="9">
        <v>5</v>
      </c>
      <c r="H32" s="5" t="s">
        <v>28</v>
      </c>
      <c r="I32" s="5" t="s">
        <v>29</v>
      </c>
      <c r="J32" s="6" t="s">
        <v>30</v>
      </c>
      <c r="K32" s="6">
        <v>-1</v>
      </c>
      <c r="L32" s="10" t="s">
        <v>67</v>
      </c>
      <c r="M32" s="11" t="s">
        <v>70</v>
      </c>
      <c r="O32" s="11" t="s">
        <v>70</v>
      </c>
    </row>
    <row r="33" spans="7:15" x14ac:dyDescent="0.3">
      <c r="G33" s="9">
        <v>6</v>
      </c>
      <c r="H33" s="5" t="s">
        <v>31</v>
      </c>
      <c r="I33" s="5" t="s">
        <v>26</v>
      </c>
      <c r="J33" s="6" t="s">
        <v>32</v>
      </c>
      <c r="K33" s="6">
        <v>4</v>
      </c>
      <c r="L33" s="10" t="s">
        <v>67</v>
      </c>
      <c r="M33" s="11" t="s">
        <v>70</v>
      </c>
      <c r="O33" s="11" t="s">
        <v>69</v>
      </c>
    </row>
    <row r="34" spans="7:15" x14ac:dyDescent="0.3">
      <c r="G34" s="9">
        <v>7</v>
      </c>
      <c r="H34" s="5" t="s">
        <v>33</v>
      </c>
      <c r="I34" s="5" t="s">
        <v>26</v>
      </c>
      <c r="J34" s="6" t="s">
        <v>34</v>
      </c>
      <c r="K34" s="6">
        <v>4</v>
      </c>
      <c r="L34" s="10" t="s">
        <v>67</v>
      </c>
      <c r="M34" s="11" t="s">
        <v>69</v>
      </c>
      <c r="O34" s="11" t="s">
        <v>69</v>
      </c>
    </row>
    <row r="35" spans="7:15" x14ac:dyDescent="0.3">
      <c r="G35" s="9">
        <v>8</v>
      </c>
      <c r="H35" s="5" t="s">
        <v>35</v>
      </c>
      <c r="I35" s="5" t="s">
        <v>36</v>
      </c>
      <c r="J35" s="6" t="s">
        <v>37</v>
      </c>
      <c r="K35" s="6">
        <v>1</v>
      </c>
      <c r="L35" s="10" t="s">
        <v>67</v>
      </c>
      <c r="M35" s="11" t="s">
        <v>70</v>
      </c>
      <c r="O35" s="11" t="s">
        <v>70</v>
      </c>
    </row>
    <row r="36" spans="7:15" x14ac:dyDescent="0.3">
      <c r="G36" s="9">
        <v>9</v>
      </c>
      <c r="H36" s="5" t="s">
        <v>38</v>
      </c>
      <c r="I36" s="5" t="s">
        <v>39</v>
      </c>
      <c r="J36" s="6" t="s">
        <v>40</v>
      </c>
      <c r="K36" s="6">
        <v>5</v>
      </c>
      <c r="L36" s="10" t="s">
        <v>67</v>
      </c>
      <c r="M36" s="11" t="s">
        <v>70</v>
      </c>
      <c r="O36" s="11" t="s">
        <v>70</v>
      </c>
    </row>
    <row r="37" spans="7:15" x14ac:dyDescent="0.3">
      <c r="G37" s="9">
        <v>10</v>
      </c>
      <c r="H37" s="5" t="s">
        <v>41</v>
      </c>
      <c r="I37" s="5" t="s">
        <v>42</v>
      </c>
      <c r="J37" s="6" t="s">
        <v>13</v>
      </c>
      <c r="K37" s="6" t="s">
        <v>20</v>
      </c>
      <c r="L37" s="10" t="s">
        <v>67</v>
      </c>
      <c r="M37" s="11" t="s">
        <v>72</v>
      </c>
      <c r="O37" s="11" t="s">
        <v>72</v>
      </c>
    </row>
    <row r="38" spans="7:15" x14ac:dyDescent="0.3">
      <c r="G38" s="9">
        <v>11</v>
      </c>
      <c r="H38" s="5" t="s">
        <v>43</v>
      </c>
      <c r="I38" s="5" t="s">
        <v>71</v>
      </c>
      <c r="J38" s="6" t="s">
        <v>2</v>
      </c>
      <c r="K38" s="6">
        <v>-5</v>
      </c>
      <c r="L38" s="10" t="s">
        <v>67</v>
      </c>
      <c r="M38" s="11" t="s">
        <v>69</v>
      </c>
      <c r="O38" s="11" t="s">
        <v>72</v>
      </c>
    </row>
    <row r="39" spans="7:15" x14ac:dyDescent="0.3">
      <c r="G39" s="9">
        <v>12</v>
      </c>
      <c r="H39" s="5" t="s">
        <v>44</v>
      </c>
      <c r="I39" s="5" t="s">
        <v>26</v>
      </c>
      <c r="J39" s="6" t="s">
        <v>45</v>
      </c>
      <c r="K39" s="6">
        <v>11</v>
      </c>
      <c r="L39" s="10"/>
      <c r="M39" s="11" t="s">
        <v>72</v>
      </c>
      <c r="O39" s="11" t="s">
        <v>72</v>
      </c>
    </row>
    <row r="40" spans="7:15" x14ac:dyDescent="0.3">
      <c r="G40" s="9">
        <v>13</v>
      </c>
      <c r="H40" s="5" t="s">
        <v>46</v>
      </c>
      <c r="I40" s="5" t="s">
        <v>47</v>
      </c>
      <c r="J40" s="6" t="s">
        <v>48</v>
      </c>
      <c r="K40" s="6">
        <v>-5</v>
      </c>
      <c r="L40" s="10"/>
      <c r="M40" s="11" t="s">
        <v>69</v>
      </c>
      <c r="O40" s="11" t="s">
        <v>69</v>
      </c>
    </row>
    <row r="41" spans="7:15" x14ac:dyDescent="0.3">
      <c r="G41" s="9">
        <v>14</v>
      </c>
      <c r="H41" s="5" t="s">
        <v>49</v>
      </c>
      <c r="I41" s="5" t="s">
        <v>39</v>
      </c>
      <c r="J41" s="6" t="s">
        <v>50</v>
      </c>
      <c r="K41" s="6">
        <v>5</v>
      </c>
      <c r="L41" s="10"/>
      <c r="M41" s="11" t="s">
        <v>72</v>
      </c>
      <c r="O41" s="11" t="s">
        <v>72</v>
      </c>
    </row>
    <row r="42" spans="7:15" x14ac:dyDescent="0.3">
      <c r="G42" s="9">
        <v>15</v>
      </c>
      <c r="H42" s="5" t="s">
        <v>51</v>
      </c>
      <c r="I42" s="5" t="s">
        <v>39</v>
      </c>
      <c r="J42" s="6" t="s">
        <v>52</v>
      </c>
      <c r="K42" s="6">
        <v>3</v>
      </c>
      <c r="L42" s="10"/>
      <c r="M42" s="11" t="s">
        <v>72</v>
      </c>
      <c r="O42" s="11" t="s">
        <v>72</v>
      </c>
    </row>
    <row r="43" spans="7:15" x14ac:dyDescent="0.3">
      <c r="G43" s="9">
        <v>16</v>
      </c>
      <c r="H43" s="5" t="s">
        <v>53</v>
      </c>
      <c r="I43" s="5" t="s">
        <v>26</v>
      </c>
      <c r="J43" s="6" t="s">
        <v>54</v>
      </c>
      <c r="K43" s="6">
        <v>62</v>
      </c>
      <c r="L43" s="10"/>
      <c r="M43" s="11" t="s">
        <v>72</v>
      </c>
      <c r="O43" s="11" t="s">
        <v>72</v>
      </c>
    </row>
    <row r="44" spans="7:15" x14ac:dyDescent="0.3">
      <c r="G44" s="9">
        <v>17</v>
      </c>
      <c r="H44" s="5" t="s">
        <v>55</v>
      </c>
      <c r="I44" s="5" t="s">
        <v>56</v>
      </c>
      <c r="J44" s="6" t="s">
        <v>57</v>
      </c>
      <c r="K44" s="6" t="s">
        <v>20</v>
      </c>
      <c r="L44" s="10"/>
      <c r="M44" s="11" t="s">
        <v>72</v>
      </c>
      <c r="O44" s="11" t="s">
        <v>72</v>
      </c>
    </row>
    <row r="45" spans="7:15" x14ac:dyDescent="0.3">
      <c r="G45" s="9">
        <v>18</v>
      </c>
      <c r="H45" s="5" t="s">
        <v>58</v>
      </c>
      <c r="I45" s="5" t="s">
        <v>59</v>
      </c>
      <c r="J45" s="6" t="s">
        <v>3</v>
      </c>
      <c r="K45" s="6">
        <v>2</v>
      </c>
      <c r="L45" s="10" t="s">
        <v>67</v>
      </c>
      <c r="M45" s="11" t="s">
        <v>72</v>
      </c>
      <c r="O45" s="11" t="s">
        <v>72</v>
      </c>
    </row>
    <row r="46" spans="7:15" x14ac:dyDescent="0.3">
      <c r="G46" s="9">
        <v>19</v>
      </c>
      <c r="H46" s="5" t="s">
        <v>60</v>
      </c>
      <c r="I46" s="5" t="s">
        <v>42</v>
      </c>
      <c r="J46" s="6" t="s">
        <v>61</v>
      </c>
      <c r="K46" s="6">
        <v>-6</v>
      </c>
      <c r="L46" s="10" t="s">
        <v>67</v>
      </c>
      <c r="M46" s="11" t="s">
        <v>69</v>
      </c>
      <c r="O46" s="11" t="s">
        <v>69</v>
      </c>
    </row>
    <row r="47" spans="7:15" x14ac:dyDescent="0.3">
      <c r="G47" s="9">
        <v>20</v>
      </c>
      <c r="H47" s="5" t="s">
        <v>62</v>
      </c>
      <c r="I47" s="5" t="s">
        <v>39</v>
      </c>
      <c r="J47" s="6" t="s">
        <v>63</v>
      </c>
      <c r="K47" s="6">
        <v>14</v>
      </c>
      <c r="L47" s="10"/>
      <c r="M47" s="11" t="s">
        <v>69</v>
      </c>
      <c r="O47" s="11" t="s">
        <v>69</v>
      </c>
    </row>
    <row r="50" spans="6:31" x14ac:dyDescent="0.3">
      <c r="F50" s="12">
        <v>2018</v>
      </c>
      <c r="G50" s="8" t="s">
        <v>66</v>
      </c>
      <c r="H50" s="4" t="s">
        <v>14</v>
      </c>
      <c r="I50" s="4" t="s">
        <v>15</v>
      </c>
      <c r="J50" s="4" t="s">
        <v>16</v>
      </c>
      <c r="K50" s="4" t="s">
        <v>64</v>
      </c>
      <c r="L50" s="4" t="s">
        <v>68</v>
      </c>
      <c r="P50" s="11"/>
      <c r="Q50" s="11"/>
      <c r="R50" s="11" t="s">
        <v>96</v>
      </c>
      <c r="S50" s="20" t="s">
        <v>99</v>
      </c>
      <c r="T50" s="23" t="s">
        <v>100</v>
      </c>
      <c r="U50" s="26" t="s">
        <v>101</v>
      </c>
      <c r="V50" s="11" t="s">
        <v>102</v>
      </c>
      <c r="AB50" s="11" t="s">
        <v>96</v>
      </c>
      <c r="AC50" s="11" t="s">
        <v>97</v>
      </c>
      <c r="AD50" s="11" t="s">
        <v>98</v>
      </c>
    </row>
    <row r="51" spans="6:31" x14ac:dyDescent="0.3">
      <c r="G51" s="9">
        <v>1</v>
      </c>
      <c r="H51" s="5" t="s">
        <v>21</v>
      </c>
      <c r="I51" s="5" t="s">
        <v>18</v>
      </c>
      <c r="J51" s="6" t="s">
        <v>80</v>
      </c>
      <c r="K51" s="10" t="s">
        <v>67</v>
      </c>
      <c r="L51" s="11" t="s">
        <v>69</v>
      </c>
      <c r="P51" s="11"/>
      <c r="Q51" s="11"/>
      <c r="R51" s="11"/>
      <c r="S51" s="20"/>
      <c r="T51" s="23"/>
      <c r="U51" s="26"/>
      <c r="V51" s="11"/>
      <c r="AB51" s="11">
        <f>SUM(AC51:AD51)</f>
        <v>210</v>
      </c>
      <c r="AC51" s="11">
        <v>43</v>
      </c>
      <c r="AD51" s="11">
        <v>167</v>
      </c>
    </row>
    <row r="52" spans="6:31" x14ac:dyDescent="0.3">
      <c r="G52" s="9">
        <v>2</v>
      </c>
      <c r="H52" s="5" t="s">
        <v>17</v>
      </c>
      <c r="I52" s="5" t="s">
        <v>18</v>
      </c>
      <c r="J52" s="6" t="s">
        <v>81</v>
      </c>
      <c r="K52" s="10" t="s">
        <v>67</v>
      </c>
      <c r="L52" s="11" t="s">
        <v>69</v>
      </c>
      <c r="P52" s="58">
        <v>2023</v>
      </c>
      <c r="Q52" s="15" t="s">
        <v>104</v>
      </c>
      <c r="R52" s="11">
        <f>SUM(S52:V52)</f>
        <v>210</v>
      </c>
      <c r="S52" s="20">
        <v>34</v>
      </c>
      <c r="T52" s="23">
        <v>34</v>
      </c>
      <c r="U52" s="26">
        <v>65</v>
      </c>
      <c r="V52" s="11">
        <v>77</v>
      </c>
      <c r="AB52" s="17">
        <v>2726</v>
      </c>
      <c r="AC52" s="17">
        <v>4877</v>
      </c>
      <c r="AD52" s="17">
        <v>2172</v>
      </c>
    </row>
    <row r="53" spans="6:31" ht="28.8" x14ac:dyDescent="0.3">
      <c r="G53" s="9">
        <v>3</v>
      </c>
      <c r="H53" s="5" t="s">
        <v>23</v>
      </c>
      <c r="I53" s="5" t="s">
        <v>18</v>
      </c>
      <c r="J53" s="6" t="s">
        <v>82</v>
      </c>
      <c r="K53" s="10"/>
      <c r="L53" s="11" t="s">
        <v>69</v>
      </c>
      <c r="P53" s="58"/>
      <c r="Q53" s="16" t="s">
        <v>105</v>
      </c>
      <c r="R53" s="17">
        <v>2726</v>
      </c>
      <c r="S53" s="21">
        <v>13483</v>
      </c>
      <c r="T53" s="24">
        <v>2047</v>
      </c>
      <c r="U53" s="26">
        <v>520</v>
      </c>
      <c r="V53" s="11">
        <v>138</v>
      </c>
      <c r="AB53" s="17">
        <f>SUM(AC53:AD53)</f>
        <v>572518</v>
      </c>
      <c r="AC53" s="17">
        <v>209716</v>
      </c>
      <c r="AD53" s="17">
        <v>362802</v>
      </c>
    </row>
    <row r="54" spans="6:31" ht="28.8" x14ac:dyDescent="0.3">
      <c r="G54" s="9">
        <v>4</v>
      </c>
      <c r="H54" s="5" t="s">
        <v>28</v>
      </c>
      <c r="I54" s="5" t="s">
        <v>29</v>
      </c>
      <c r="J54" s="6" t="s">
        <v>83</v>
      </c>
      <c r="K54" s="10"/>
      <c r="L54" s="11" t="s">
        <v>70</v>
      </c>
      <c r="P54" s="58"/>
      <c r="Q54" s="16" t="s">
        <v>106</v>
      </c>
      <c r="R54" s="17">
        <f>SUM(S54:V54)</f>
        <v>572517</v>
      </c>
      <c r="S54" s="21">
        <v>458451</v>
      </c>
      <c r="T54" s="24">
        <v>69610</v>
      </c>
      <c r="U54" s="27">
        <v>33801</v>
      </c>
      <c r="V54" s="17">
        <v>10655</v>
      </c>
      <c r="AB54" s="29">
        <f>SUM(AC54:AD54)</f>
        <v>1</v>
      </c>
      <c r="AC54" s="18">
        <f>AC53/$AB$53</f>
        <v>0.3663046402034521</v>
      </c>
      <c r="AD54" s="18">
        <f>AD53/$AB$53</f>
        <v>0.6336953597965479</v>
      </c>
    </row>
    <row r="55" spans="6:31" x14ac:dyDescent="0.3">
      <c r="G55" s="9">
        <v>5</v>
      </c>
      <c r="H55" s="5" t="s">
        <v>41</v>
      </c>
      <c r="I55" s="5" t="s">
        <v>42</v>
      </c>
      <c r="J55" s="6" t="s">
        <v>84</v>
      </c>
      <c r="K55" s="10" t="s">
        <v>67</v>
      </c>
      <c r="L55" s="11" t="s">
        <v>70</v>
      </c>
      <c r="P55" s="58"/>
      <c r="Q55" s="15" t="s">
        <v>103</v>
      </c>
      <c r="R55" s="17"/>
      <c r="S55" s="22">
        <f>S54/$R$54</f>
        <v>0.80076399478094096</v>
      </c>
      <c r="T55" s="25">
        <f>T54/$R$54</f>
        <v>0.1215859092393763</v>
      </c>
      <c r="U55" s="28">
        <f>U54/$R$54</f>
        <v>5.9039294903033446E-2</v>
      </c>
      <c r="V55" s="18">
        <f>V54/$R$54</f>
        <v>1.8610801076649253E-2</v>
      </c>
    </row>
    <row r="56" spans="6:31" x14ac:dyDescent="0.3">
      <c r="G56" s="9">
        <v>6</v>
      </c>
      <c r="H56" s="13" t="s">
        <v>73</v>
      </c>
      <c r="I56" s="5" t="s">
        <v>95</v>
      </c>
      <c r="J56" s="6" t="s">
        <v>85</v>
      </c>
      <c r="K56" s="10"/>
      <c r="L56" s="11" t="s">
        <v>70</v>
      </c>
      <c r="Z56" s="58">
        <v>2021</v>
      </c>
      <c r="AB56" s="11" t="s">
        <v>96</v>
      </c>
      <c r="AC56" s="11" t="s">
        <v>97</v>
      </c>
      <c r="AD56" s="11" t="s">
        <v>107</v>
      </c>
      <c r="AE56" s="11" t="s">
        <v>108</v>
      </c>
    </row>
    <row r="57" spans="6:31" x14ac:dyDescent="0.3">
      <c r="G57" s="9">
        <v>7</v>
      </c>
      <c r="H57" s="5" t="s">
        <v>43</v>
      </c>
      <c r="I57" s="5" t="s">
        <v>71</v>
      </c>
      <c r="J57" s="6" t="s">
        <v>7</v>
      </c>
      <c r="K57" s="10" t="s">
        <v>67</v>
      </c>
      <c r="L57" s="11" t="s">
        <v>69</v>
      </c>
      <c r="P57" s="58">
        <v>2021</v>
      </c>
      <c r="Q57" s="15" t="s">
        <v>104</v>
      </c>
      <c r="R57" s="11">
        <f>SUM(S57:V57)</f>
        <v>216</v>
      </c>
      <c r="S57" s="20">
        <v>33</v>
      </c>
      <c r="T57" s="23">
        <v>35</v>
      </c>
      <c r="U57" s="26">
        <v>68</v>
      </c>
      <c r="V57" s="11">
        <v>80</v>
      </c>
      <c r="Z57" s="58"/>
      <c r="AB57" s="11">
        <f>SUM(AC57:AE57)</f>
        <v>216</v>
      </c>
      <c r="AC57" s="11">
        <v>48</v>
      </c>
      <c r="AD57" s="11">
        <v>117</v>
      </c>
      <c r="AE57" s="11">
        <v>51</v>
      </c>
    </row>
    <row r="58" spans="6:31" ht="28.8" x14ac:dyDescent="0.3">
      <c r="G58" s="9">
        <v>8</v>
      </c>
      <c r="H58" s="5" t="s">
        <v>46</v>
      </c>
      <c r="I58" s="13" t="s">
        <v>47</v>
      </c>
      <c r="J58" s="6" t="s">
        <v>86</v>
      </c>
      <c r="K58" s="10"/>
      <c r="L58" s="11" t="s">
        <v>69</v>
      </c>
      <c r="P58" s="58"/>
      <c r="Q58" s="16" t="s">
        <v>105</v>
      </c>
      <c r="R58" s="17">
        <v>2702</v>
      </c>
      <c r="S58" s="21">
        <v>13960</v>
      </c>
      <c r="T58" s="24">
        <v>2070</v>
      </c>
      <c r="U58" s="26">
        <v>707</v>
      </c>
      <c r="V58" s="11">
        <v>142</v>
      </c>
      <c r="Z58" s="58"/>
      <c r="AB58" s="17">
        <v>2702</v>
      </c>
      <c r="AC58" s="17">
        <v>3962</v>
      </c>
      <c r="AD58" s="19">
        <v>1826</v>
      </c>
      <c r="AE58" s="19">
        <v>3526</v>
      </c>
    </row>
    <row r="59" spans="6:31" ht="28.8" x14ac:dyDescent="0.3">
      <c r="G59" s="9">
        <v>9</v>
      </c>
      <c r="H59" s="5" t="s">
        <v>38</v>
      </c>
      <c r="I59" s="5" t="s">
        <v>39</v>
      </c>
      <c r="J59" s="6" t="s">
        <v>87</v>
      </c>
      <c r="K59" s="10" t="s">
        <v>67</v>
      </c>
      <c r="L59" s="11" t="s">
        <v>70</v>
      </c>
      <c r="P59" s="58"/>
      <c r="Q59" s="16" t="s">
        <v>106</v>
      </c>
      <c r="R59" s="17">
        <f>SUM(S59:V59)</f>
        <v>583756</v>
      </c>
      <c r="S59" s="21">
        <v>451773</v>
      </c>
      <c r="T59" s="24">
        <v>72462</v>
      </c>
      <c r="U59" s="27">
        <v>48114</v>
      </c>
      <c r="V59" s="17">
        <v>11407</v>
      </c>
      <c r="Z59" s="58"/>
      <c r="AB59" s="17">
        <f>SUM(AC59:AE59)</f>
        <v>583755</v>
      </c>
      <c r="AC59" s="17">
        <v>190193</v>
      </c>
      <c r="AD59" s="17">
        <v>213724</v>
      </c>
      <c r="AE59" s="17">
        <v>179838</v>
      </c>
    </row>
    <row r="60" spans="6:31" x14ac:dyDescent="0.3">
      <c r="G60" s="9">
        <v>10</v>
      </c>
      <c r="H60" s="13" t="s">
        <v>35</v>
      </c>
      <c r="I60" s="5" t="s">
        <v>36</v>
      </c>
      <c r="J60" s="6" t="s">
        <v>57</v>
      </c>
      <c r="K60" s="10" t="s">
        <v>67</v>
      </c>
      <c r="L60" s="11" t="s">
        <v>70</v>
      </c>
      <c r="P60" s="58"/>
      <c r="Q60" s="15" t="s">
        <v>103</v>
      </c>
      <c r="R60" s="17"/>
      <c r="S60" s="22">
        <f>S59/R$59</f>
        <v>0.77390724891906892</v>
      </c>
      <c r="T60" s="25">
        <f>T59/$R$59</f>
        <v>0.1241306299207203</v>
      </c>
      <c r="U60" s="28">
        <f>U59/$R$59</f>
        <v>8.2421422649189044E-2</v>
      </c>
      <c r="V60" s="30">
        <f>V59/$R$59</f>
        <v>1.9540698511021727E-2</v>
      </c>
      <c r="Z60" s="58"/>
      <c r="AB60" s="29">
        <f>SUM(AC60:AE60)</f>
        <v>1</v>
      </c>
      <c r="AC60" s="18">
        <f>AC59/$AB$59</f>
        <v>0.32580962903957994</v>
      </c>
      <c r="AD60" s="18">
        <f>AD59/$AB$59</f>
        <v>0.36611934801414975</v>
      </c>
      <c r="AE60" s="18">
        <f>AE59/$AB$59</f>
        <v>0.30807102294627026</v>
      </c>
    </row>
    <row r="61" spans="6:31" x14ac:dyDescent="0.3">
      <c r="G61" s="9">
        <v>11</v>
      </c>
      <c r="H61" s="5" t="s">
        <v>49</v>
      </c>
      <c r="I61" s="5" t="s">
        <v>39</v>
      </c>
      <c r="J61" s="6" t="s">
        <v>9</v>
      </c>
      <c r="K61" s="10"/>
      <c r="L61" s="11" t="s">
        <v>72</v>
      </c>
    </row>
    <row r="62" spans="6:31" x14ac:dyDescent="0.3">
      <c r="G62" s="9">
        <v>12</v>
      </c>
      <c r="H62" s="5" t="s">
        <v>25</v>
      </c>
      <c r="I62" s="5" t="s">
        <v>26</v>
      </c>
      <c r="J62" s="6" t="s">
        <v>5</v>
      </c>
      <c r="K62" s="10" t="s">
        <v>67</v>
      </c>
      <c r="L62" s="11" t="s">
        <v>72</v>
      </c>
      <c r="P62" s="58">
        <v>2020</v>
      </c>
      <c r="Q62" s="15" t="s">
        <v>104</v>
      </c>
      <c r="R62" s="11">
        <f>SUM(S62:V62)</f>
        <v>225</v>
      </c>
      <c r="S62" s="20">
        <v>33</v>
      </c>
      <c r="T62" s="23">
        <v>37</v>
      </c>
      <c r="U62" s="26">
        <v>71</v>
      </c>
      <c r="V62" s="11">
        <v>84</v>
      </c>
      <c r="Z62" s="58">
        <v>2020</v>
      </c>
      <c r="AB62" s="11" t="s">
        <v>96</v>
      </c>
      <c r="AC62" s="11" t="s">
        <v>97</v>
      </c>
      <c r="AD62" s="11" t="s">
        <v>107</v>
      </c>
      <c r="AE62" s="11" t="s">
        <v>108</v>
      </c>
    </row>
    <row r="63" spans="6:31" ht="28.8" x14ac:dyDescent="0.3">
      <c r="G63" s="9">
        <v>13</v>
      </c>
      <c r="H63" s="13" t="s">
        <v>74</v>
      </c>
      <c r="I63" s="5" t="s">
        <v>75</v>
      </c>
      <c r="J63" s="6" t="s">
        <v>88</v>
      </c>
      <c r="K63" s="10" t="s">
        <v>67</v>
      </c>
      <c r="L63" s="11" t="s">
        <v>70</v>
      </c>
      <c r="P63" s="58"/>
      <c r="Q63" s="16" t="s">
        <v>105</v>
      </c>
      <c r="R63" s="17">
        <v>2163</v>
      </c>
      <c r="S63" s="21">
        <v>11527</v>
      </c>
      <c r="T63" s="24">
        <v>1713</v>
      </c>
      <c r="U63" s="26">
        <v>482</v>
      </c>
      <c r="V63" s="11">
        <v>103</v>
      </c>
      <c r="Z63" s="58"/>
      <c r="AA63" t="s">
        <v>109</v>
      </c>
      <c r="AB63" s="17">
        <f>SUM(AC63:AE63)</f>
        <v>216</v>
      </c>
      <c r="AC63" s="11">
        <v>48</v>
      </c>
      <c r="AD63" s="11">
        <v>117</v>
      </c>
      <c r="AE63" s="11">
        <v>51</v>
      </c>
    </row>
    <row r="64" spans="6:31" ht="28.8" x14ac:dyDescent="0.3">
      <c r="G64" s="9">
        <v>14</v>
      </c>
      <c r="H64" s="5" t="s">
        <v>60</v>
      </c>
      <c r="I64" s="5" t="s">
        <v>42</v>
      </c>
      <c r="J64" s="6" t="s">
        <v>89</v>
      </c>
      <c r="K64" s="10" t="s">
        <v>67</v>
      </c>
      <c r="L64" s="11" t="s">
        <v>69</v>
      </c>
      <c r="P64" s="58"/>
      <c r="Q64" s="16" t="s">
        <v>106</v>
      </c>
      <c r="R64" s="17">
        <f>SUM(S64:V64)</f>
        <v>486756</v>
      </c>
      <c r="S64" s="21">
        <v>380418</v>
      </c>
      <c r="T64" s="24">
        <v>63382</v>
      </c>
      <c r="U64" s="27">
        <v>34276</v>
      </c>
      <c r="V64" s="17">
        <v>8680</v>
      </c>
      <c r="Z64" s="58"/>
      <c r="AA64" t="s">
        <v>105</v>
      </c>
      <c r="AB64" s="17">
        <f>R63</f>
        <v>2163</v>
      </c>
      <c r="AC64" s="17">
        <v>3962</v>
      </c>
      <c r="AD64" s="19">
        <v>1826</v>
      </c>
      <c r="AE64" s="19">
        <v>3526</v>
      </c>
    </row>
    <row r="65" spans="7:31" x14ac:dyDescent="0.3">
      <c r="G65" s="9">
        <v>15</v>
      </c>
      <c r="H65" s="5" t="s">
        <v>58</v>
      </c>
      <c r="I65" s="5" t="s">
        <v>59</v>
      </c>
      <c r="J65" s="6" t="s">
        <v>90</v>
      </c>
      <c r="K65" s="10" t="s">
        <v>67</v>
      </c>
      <c r="L65" s="11" t="s">
        <v>69</v>
      </c>
      <c r="P65" s="58"/>
      <c r="Q65" s="15" t="s">
        <v>103</v>
      </c>
      <c r="R65" s="17"/>
      <c r="S65" s="22">
        <f>S64/$R64</f>
        <v>0.78153736163498755</v>
      </c>
      <c r="T65" s="25">
        <f t="shared" ref="T65:V65" si="0">T64/$R64</f>
        <v>0.13021308417359007</v>
      </c>
      <c r="U65" s="28">
        <f t="shared" si="0"/>
        <v>7.0417211087279871E-2</v>
      </c>
      <c r="V65" s="30">
        <f t="shared" si="0"/>
        <v>1.7832343104142528E-2</v>
      </c>
      <c r="Z65" s="58"/>
      <c r="AA65" t="s">
        <v>110</v>
      </c>
      <c r="AB65" s="17">
        <f>SUM(AC65:AE65)</f>
        <v>486756</v>
      </c>
      <c r="AC65" s="17">
        <v>144079</v>
      </c>
      <c r="AD65" s="17">
        <v>166101</v>
      </c>
      <c r="AE65" s="17">
        <v>176576</v>
      </c>
    </row>
    <row r="66" spans="7:31" x14ac:dyDescent="0.3">
      <c r="G66" s="9">
        <v>16</v>
      </c>
      <c r="H66" s="5" t="s">
        <v>76</v>
      </c>
      <c r="I66" s="5" t="s">
        <v>77</v>
      </c>
      <c r="J66" s="6" t="s">
        <v>91</v>
      </c>
      <c r="K66" s="10"/>
      <c r="L66" s="11" t="s">
        <v>70</v>
      </c>
      <c r="Z66" s="58"/>
      <c r="AB66" s="29">
        <f>SUM(AC66:AE66)</f>
        <v>1</v>
      </c>
      <c r="AC66" s="18">
        <f>AC65/$AB$65</f>
        <v>0.29599840577209113</v>
      </c>
      <c r="AD66" s="18">
        <f t="shared" ref="AD66:AE66" si="1">AD65/$AB$65</f>
        <v>0.34124078593792373</v>
      </c>
      <c r="AE66" s="18">
        <f t="shared" si="1"/>
        <v>0.36276080828998514</v>
      </c>
    </row>
    <row r="67" spans="7:31" x14ac:dyDescent="0.3">
      <c r="G67" s="9">
        <v>17</v>
      </c>
      <c r="H67" s="5" t="s">
        <v>78</v>
      </c>
      <c r="I67" s="5" t="s">
        <v>39</v>
      </c>
      <c r="J67" s="6" t="s">
        <v>92</v>
      </c>
      <c r="K67" s="10"/>
      <c r="L67" s="11" t="s">
        <v>70</v>
      </c>
      <c r="P67" s="58">
        <v>2019</v>
      </c>
      <c r="Q67" s="15" t="s">
        <v>104</v>
      </c>
      <c r="R67" s="11">
        <f>SUM(S67:V67)</f>
        <v>228</v>
      </c>
      <c r="S67" s="20">
        <v>34</v>
      </c>
      <c r="T67" s="23">
        <v>37</v>
      </c>
      <c r="U67" s="26">
        <v>73</v>
      </c>
      <c r="V67" s="11">
        <v>84</v>
      </c>
    </row>
    <row r="68" spans="7:31" ht="28.8" x14ac:dyDescent="0.3">
      <c r="G68" s="9">
        <v>18</v>
      </c>
      <c r="H68" s="5" t="s">
        <v>51</v>
      </c>
      <c r="I68" s="5" t="s">
        <v>39</v>
      </c>
      <c r="J68" s="6" t="s">
        <v>92</v>
      </c>
      <c r="K68" s="10"/>
      <c r="L68" s="11" t="s">
        <v>70</v>
      </c>
      <c r="P68" s="58"/>
      <c r="Q68" s="16" t="s">
        <v>105</v>
      </c>
      <c r="R68" s="17">
        <v>2358</v>
      </c>
      <c r="S68" s="21">
        <v>12237</v>
      </c>
      <c r="T68" s="24">
        <v>2082</v>
      </c>
      <c r="U68" s="26">
        <v>470</v>
      </c>
      <c r="V68" s="11">
        <v>122</v>
      </c>
    </row>
    <row r="69" spans="7:31" ht="28.8" x14ac:dyDescent="0.3">
      <c r="G69" s="9">
        <v>19</v>
      </c>
      <c r="H69" s="5" t="s">
        <v>31</v>
      </c>
      <c r="I69" s="5" t="s">
        <v>26</v>
      </c>
      <c r="J69" s="6" t="s">
        <v>93</v>
      </c>
      <c r="K69" s="10" t="s">
        <v>67</v>
      </c>
      <c r="L69" s="11" t="s">
        <v>69</v>
      </c>
      <c r="P69" s="58"/>
      <c r="Q69" s="16" t="s">
        <v>106</v>
      </c>
      <c r="R69" s="17">
        <f>SUM(S69:V69)</f>
        <v>537665</v>
      </c>
      <c r="S69" s="21">
        <v>416070</v>
      </c>
      <c r="T69" s="24">
        <v>77032</v>
      </c>
      <c r="U69" s="27">
        <v>34288</v>
      </c>
      <c r="V69" s="17">
        <v>10275</v>
      </c>
    </row>
    <row r="70" spans="7:31" x14ac:dyDescent="0.3">
      <c r="G70" s="9">
        <v>20</v>
      </c>
      <c r="H70" s="5" t="s">
        <v>55</v>
      </c>
      <c r="I70" s="5" t="s">
        <v>79</v>
      </c>
      <c r="J70" s="6" t="s">
        <v>94</v>
      </c>
      <c r="K70" s="10" t="s">
        <v>67</v>
      </c>
      <c r="L70" s="11" t="s">
        <v>72</v>
      </c>
      <c r="P70" s="58"/>
      <c r="Q70" s="15" t="s">
        <v>103</v>
      </c>
      <c r="R70" s="17"/>
      <c r="S70" s="22">
        <f>S69/$R69</f>
        <v>0.77384616815303209</v>
      </c>
      <c r="T70" s="25">
        <f t="shared" ref="T70:V70" si="2">T69/$R69</f>
        <v>0.1432713678591688</v>
      </c>
      <c r="U70" s="28">
        <f t="shared" si="2"/>
        <v>6.3772051370277028E-2</v>
      </c>
      <c r="V70" s="30">
        <f t="shared" si="2"/>
        <v>1.9110412617522061E-2</v>
      </c>
    </row>
  </sheetData>
  <mergeCells count="6">
    <mergeCell ref="P62:P65"/>
    <mergeCell ref="P67:P70"/>
    <mergeCell ref="Z56:Z60"/>
    <mergeCell ref="Z62:Z66"/>
    <mergeCell ref="P52:P55"/>
    <mergeCell ref="P57:P60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7EA0EF-7989-479C-A25F-46F68B92EA1D}">
  <dimension ref="F5:AL21"/>
  <sheetViews>
    <sheetView topLeftCell="B1" zoomScale="80" zoomScaleNormal="80" workbookViewId="0">
      <selection activeCell="T21" sqref="T21"/>
    </sheetView>
  </sheetViews>
  <sheetFormatPr defaultRowHeight="14.4" x14ac:dyDescent="0.3"/>
  <cols>
    <col min="6" max="7" width="10.88671875" customWidth="1"/>
    <col min="8" max="8" width="10.88671875" style="14" customWidth="1"/>
    <col min="9" max="10" width="10.88671875" customWidth="1"/>
    <col min="11" max="11" width="10.88671875" style="14" customWidth="1"/>
    <col min="12" max="14" width="10.88671875" customWidth="1"/>
    <col min="15" max="15" width="11.88671875" style="14" customWidth="1"/>
    <col min="16" max="19" width="11.88671875" customWidth="1"/>
    <col min="20" max="20" width="11.88671875" style="14" customWidth="1"/>
    <col min="21" max="22" width="11.88671875" customWidth="1"/>
  </cols>
  <sheetData>
    <row r="5" spans="6:38" x14ac:dyDescent="0.3">
      <c r="F5" s="2" t="s">
        <v>150</v>
      </c>
      <c r="G5" s="2" t="s">
        <v>151</v>
      </c>
      <c r="H5" s="31" t="s">
        <v>152</v>
      </c>
      <c r="I5" s="2" t="s">
        <v>153</v>
      </c>
      <c r="J5" s="2" t="s">
        <v>154</v>
      </c>
      <c r="K5" s="31" t="s">
        <v>155</v>
      </c>
      <c r="L5" s="2" t="s">
        <v>156</v>
      </c>
      <c r="M5" s="2" t="s">
        <v>157</v>
      </c>
      <c r="N5" s="2" t="s">
        <v>158</v>
      </c>
      <c r="O5" s="31" t="s">
        <v>159</v>
      </c>
      <c r="P5" s="2" t="s">
        <v>160</v>
      </c>
      <c r="Q5" s="2" t="s">
        <v>161</v>
      </c>
      <c r="R5" s="2" t="s">
        <v>162</v>
      </c>
      <c r="S5" s="2" t="s">
        <v>163</v>
      </c>
      <c r="T5" s="31" t="s">
        <v>164</v>
      </c>
      <c r="U5" s="2" t="s">
        <v>165</v>
      </c>
      <c r="V5" s="2" t="s">
        <v>243</v>
      </c>
    </row>
    <row r="6" spans="6:38" ht="69" customHeight="1" x14ac:dyDescent="0.3">
      <c r="F6" s="40" t="s">
        <v>0</v>
      </c>
      <c r="G6" s="40" t="s">
        <v>111</v>
      </c>
      <c r="H6" s="41" t="s">
        <v>112</v>
      </c>
      <c r="I6" s="40" t="s">
        <v>113</v>
      </c>
      <c r="J6" s="40" t="s">
        <v>220</v>
      </c>
      <c r="K6" s="41" t="s">
        <v>221</v>
      </c>
      <c r="L6" s="40" t="s">
        <v>222</v>
      </c>
      <c r="M6" s="40" t="s">
        <v>114</v>
      </c>
      <c r="N6" s="40" t="s">
        <v>115</v>
      </c>
      <c r="O6" s="41" t="s">
        <v>116</v>
      </c>
      <c r="P6" s="40" t="s">
        <v>166</v>
      </c>
      <c r="Q6" s="40" t="s">
        <v>167</v>
      </c>
      <c r="R6" s="40" t="s">
        <v>168</v>
      </c>
      <c r="S6" s="40" t="s">
        <v>360</v>
      </c>
      <c r="T6" s="41" t="s">
        <v>361</v>
      </c>
      <c r="U6" s="40" t="s">
        <v>362</v>
      </c>
      <c r="V6" s="42" t="s">
        <v>244</v>
      </c>
    </row>
    <row r="7" spans="6:38" ht="21" x14ac:dyDescent="0.3">
      <c r="F7" s="34">
        <v>2012</v>
      </c>
      <c r="G7" s="35">
        <v>152</v>
      </c>
      <c r="H7" s="36" t="s">
        <v>170</v>
      </c>
      <c r="I7" s="37" t="s">
        <v>117</v>
      </c>
      <c r="J7" s="38">
        <v>22</v>
      </c>
      <c r="K7" s="36" t="s">
        <v>215</v>
      </c>
      <c r="L7" s="38" t="s">
        <v>118</v>
      </c>
      <c r="M7" s="38">
        <v>9</v>
      </c>
      <c r="N7" s="38" t="s">
        <v>203</v>
      </c>
      <c r="O7" s="39" t="s">
        <v>120</v>
      </c>
      <c r="P7" s="38">
        <v>20</v>
      </c>
      <c r="Q7" s="35" t="s">
        <v>184</v>
      </c>
      <c r="R7" s="38" t="s">
        <v>122</v>
      </c>
      <c r="S7" s="38">
        <v>48</v>
      </c>
      <c r="T7" s="36" t="s">
        <v>194</v>
      </c>
      <c r="U7" s="38" t="s">
        <v>123</v>
      </c>
      <c r="V7" s="38">
        <f>Tabella1[[#This Row],[Colonna2]]+Tabella1[[#This Row],[Colonna5]]+Tabella1[[#This Row],[Colonna8]]+Tabella1[[#This Row],[Colonna11]]+Tabella1[[#This Row],[Colonna14]]</f>
        <v>251</v>
      </c>
      <c r="W7" s="1">
        <v>1996</v>
      </c>
      <c r="X7" s="1">
        <v>45</v>
      </c>
      <c r="Y7" s="32" t="s">
        <v>172</v>
      </c>
      <c r="Z7" s="1"/>
      <c r="AA7" s="33">
        <v>21</v>
      </c>
      <c r="AB7" s="32" t="s">
        <v>173</v>
      </c>
      <c r="AC7" s="1"/>
      <c r="AD7" s="33">
        <v>19</v>
      </c>
      <c r="AE7" s="1" t="s">
        <v>174</v>
      </c>
      <c r="AF7" s="32"/>
      <c r="AG7" s="33">
        <v>17</v>
      </c>
      <c r="AH7" s="1" t="s">
        <v>175</v>
      </c>
      <c r="AI7" s="1"/>
      <c r="AJ7" s="33">
        <v>52</v>
      </c>
      <c r="AK7" s="32" t="s">
        <v>191</v>
      </c>
      <c r="AL7" s="1"/>
    </row>
    <row r="8" spans="6:38" ht="21" x14ac:dyDescent="0.3">
      <c r="F8" s="34">
        <v>2013</v>
      </c>
      <c r="G8" s="35">
        <v>149</v>
      </c>
      <c r="H8" s="36" t="s">
        <v>171</v>
      </c>
      <c r="I8" s="37" t="s">
        <v>124</v>
      </c>
      <c r="J8" s="38">
        <v>21</v>
      </c>
      <c r="K8" s="36" t="s">
        <v>216</v>
      </c>
      <c r="L8" s="38" t="s">
        <v>1</v>
      </c>
      <c r="M8" s="38">
        <v>9</v>
      </c>
      <c r="N8" s="38" t="s">
        <v>204</v>
      </c>
      <c r="O8" s="39" t="s">
        <v>125</v>
      </c>
      <c r="P8" s="38">
        <v>16</v>
      </c>
      <c r="Q8" s="35" t="s">
        <v>185</v>
      </c>
      <c r="R8" s="38" t="s">
        <v>6</v>
      </c>
      <c r="S8" s="38">
        <v>49</v>
      </c>
      <c r="T8" s="36" t="s">
        <v>195</v>
      </c>
      <c r="U8" s="38" t="s">
        <v>127</v>
      </c>
      <c r="V8" s="38">
        <f>Tabella1[[#This Row],[Colonna2]]+Tabella1[[#This Row],[Colonna5]]+Tabella1[[#This Row],[Colonna8]]+Tabella1[[#This Row],[Colonna11]]+Tabella1[[#This Row],[Colonna14]]</f>
        <v>244</v>
      </c>
      <c r="W8" s="1">
        <v>2000</v>
      </c>
      <c r="X8" s="1">
        <v>53</v>
      </c>
      <c r="Y8" s="32" t="s">
        <v>176</v>
      </c>
      <c r="Z8" s="1"/>
      <c r="AA8" s="33">
        <v>16</v>
      </c>
      <c r="AB8" s="32" t="s">
        <v>180</v>
      </c>
      <c r="AC8" s="1"/>
      <c r="AD8" s="33">
        <v>22</v>
      </c>
      <c r="AE8" s="1" t="s">
        <v>202</v>
      </c>
      <c r="AF8" s="32"/>
      <c r="AG8" s="33">
        <v>31</v>
      </c>
      <c r="AH8" s="1" t="s">
        <v>182</v>
      </c>
      <c r="AI8" s="1"/>
      <c r="AJ8" s="33">
        <v>62</v>
      </c>
      <c r="AK8" s="32" t="s">
        <v>192</v>
      </c>
      <c r="AL8" s="1"/>
    </row>
    <row r="9" spans="6:38" ht="21" x14ac:dyDescent="0.3">
      <c r="F9" s="34">
        <v>2014</v>
      </c>
      <c r="G9" s="35">
        <v>145</v>
      </c>
      <c r="H9" s="36" t="s">
        <v>210</v>
      </c>
      <c r="I9" s="37" t="s">
        <v>128</v>
      </c>
      <c r="J9" s="38">
        <v>19</v>
      </c>
      <c r="K9" s="36" t="s">
        <v>184</v>
      </c>
      <c r="L9" s="38" t="s">
        <v>8</v>
      </c>
      <c r="M9" s="38">
        <v>11</v>
      </c>
      <c r="N9" s="38" t="s">
        <v>205</v>
      </c>
      <c r="O9" s="39" t="s">
        <v>129</v>
      </c>
      <c r="P9" s="38">
        <v>16</v>
      </c>
      <c r="Q9" s="35" t="s">
        <v>186</v>
      </c>
      <c r="R9" s="38" t="s">
        <v>130</v>
      </c>
      <c r="S9" s="38">
        <v>47</v>
      </c>
      <c r="T9" s="36" t="s">
        <v>196</v>
      </c>
      <c r="U9" s="38" t="s">
        <v>131</v>
      </c>
      <c r="V9" s="38">
        <f>Tabella1[[#This Row],[Colonna2]]+Tabella1[[#This Row],[Colonna5]]+Tabella1[[#This Row],[Colonna8]]+Tabella1[[#This Row],[Colonna11]]+Tabella1[[#This Row],[Colonna14]]</f>
        <v>238</v>
      </c>
      <c r="W9" s="1">
        <v>2002</v>
      </c>
      <c r="X9" s="1">
        <v>64</v>
      </c>
      <c r="Y9" s="32" t="s">
        <v>177</v>
      </c>
      <c r="Z9" s="1"/>
      <c r="AA9" s="33">
        <v>18</v>
      </c>
      <c r="AB9" s="32" t="s">
        <v>178</v>
      </c>
      <c r="AC9" s="1"/>
      <c r="AD9" s="33">
        <v>18</v>
      </c>
      <c r="AE9" s="1" t="s">
        <v>178</v>
      </c>
      <c r="AF9" s="32"/>
      <c r="AG9" s="33">
        <v>24</v>
      </c>
      <c r="AH9" s="1" t="s">
        <v>183</v>
      </c>
      <c r="AI9" s="1"/>
      <c r="AJ9" s="33">
        <v>58</v>
      </c>
      <c r="AK9" s="32" t="s">
        <v>193</v>
      </c>
      <c r="AL9" s="1"/>
    </row>
    <row r="10" spans="6:38" ht="21" x14ac:dyDescent="0.3">
      <c r="F10" s="34">
        <v>2015</v>
      </c>
      <c r="G10" s="35">
        <v>143</v>
      </c>
      <c r="H10" s="36" t="s">
        <v>171</v>
      </c>
      <c r="I10" s="37" t="s">
        <v>132</v>
      </c>
      <c r="J10" s="38">
        <v>19</v>
      </c>
      <c r="K10" s="36" t="s">
        <v>217</v>
      </c>
      <c r="L10" s="38" t="s">
        <v>133</v>
      </c>
      <c r="M10" s="38">
        <v>10</v>
      </c>
      <c r="N10" s="38" t="s">
        <v>206</v>
      </c>
      <c r="O10" s="39" t="s">
        <v>129</v>
      </c>
      <c r="P10" s="38">
        <v>14</v>
      </c>
      <c r="Q10" s="35" t="s">
        <v>187</v>
      </c>
      <c r="R10" s="38" t="s">
        <v>119</v>
      </c>
      <c r="S10" s="38">
        <v>48</v>
      </c>
      <c r="T10" s="36" t="s">
        <v>197</v>
      </c>
      <c r="U10" s="38" t="s">
        <v>134</v>
      </c>
      <c r="V10" s="38">
        <f>Tabella1[[#This Row],[Colonna2]]+Tabella1[[#This Row],[Colonna5]]+Tabella1[[#This Row],[Colonna8]]+Tabella1[[#This Row],[Colonna11]]+Tabella1[[#This Row],[Colonna14]]</f>
        <v>234</v>
      </c>
    </row>
    <row r="11" spans="6:38" ht="21" x14ac:dyDescent="0.3">
      <c r="F11" s="34">
        <v>2016</v>
      </c>
      <c r="G11" s="35">
        <v>146</v>
      </c>
      <c r="H11" s="36" t="s">
        <v>211</v>
      </c>
      <c r="I11" s="37" t="s">
        <v>135</v>
      </c>
      <c r="J11" s="38">
        <v>21</v>
      </c>
      <c r="K11" s="36" t="s">
        <v>174</v>
      </c>
      <c r="L11" s="38" t="s">
        <v>134</v>
      </c>
      <c r="M11" s="38">
        <v>10</v>
      </c>
      <c r="N11" s="38" t="s">
        <v>206</v>
      </c>
      <c r="O11" s="39" t="s">
        <v>136</v>
      </c>
      <c r="P11" s="38">
        <v>12</v>
      </c>
      <c r="Q11" s="35" t="s">
        <v>188</v>
      </c>
      <c r="R11" s="38" t="s">
        <v>119</v>
      </c>
      <c r="S11" s="38">
        <v>41</v>
      </c>
      <c r="T11" s="36" t="s">
        <v>198</v>
      </c>
      <c r="U11" s="38" t="s">
        <v>137</v>
      </c>
      <c r="V11" s="38">
        <f>Tabella1[[#This Row],[Colonna2]]+Tabella1[[#This Row],[Colonna5]]+Tabella1[[#This Row],[Colonna8]]+Tabella1[[#This Row],[Colonna11]]+Tabella1[[#This Row],[Colonna14]]</f>
        <v>230</v>
      </c>
    </row>
    <row r="12" spans="6:38" ht="21" x14ac:dyDescent="0.3">
      <c r="F12" s="34">
        <v>2017</v>
      </c>
      <c r="G12" s="35">
        <v>145</v>
      </c>
      <c r="H12" s="36" t="s">
        <v>214</v>
      </c>
      <c r="I12" s="37" t="s">
        <v>138</v>
      </c>
      <c r="J12" s="38">
        <v>23</v>
      </c>
      <c r="K12" s="36" t="s">
        <v>218</v>
      </c>
      <c r="L12" s="38" t="s">
        <v>4</v>
      </c>
      <c r="M12" s="38">
        <v>14</v>
      </c>
      <c r="N12" s="38" t="s">
        <v>207</v>
      </c>
      <c r="O12" s="39" t="s">
        <v>129</v>
      </c>
      <c r="P12" s="38">
        <v>7</v>
      </c>
      <c r="Q12" s="35" t="s">
        <v>189</v>
      </c>
      <c r="R12" s="38" t="s">
        <v>139</v>
      </c>
      <c r="S12" s="38">
        <v>42</v>
      </c>
      <c r="T12" s="36" t="s">
        <v>199</v>
      </c>
      <c r="U12" s="38" t="s">
        <v>140</v>
      </c>
      <c r="V12" s="38">
        <f>Tabella1[[#This Row],[Colonna2]]+Tabella1[[#This Row],[Colonna5]]+Tabella1[[#This Row],[Colonna8]]+Tabella1[[#This Row],[Colonna11]]+Tabella1[[#This Row],[Colonna14]]</f>
        <v>231</v>
      </c>
    </row>
    <row r="13" spans="6:38" ht="21" x14ac:dyDescent="0.3">
      <c r="F13" s="34">
        <v>2018</v>
      </c>
      <c r="G13" s="35">
        <v>152</v>
      </c>
      <c r="H13" s="36" t="s">
        <v>213</v>
      </c>
      <c r="I13" s="37" t="s">
        <v>141</v>
      </c>
      <c r="J13" s="38">
        <v>23</v>
      </c>
      <c r="K13" s="36" t="s">
        <v>218</v>
      </c>
      <c r="L13" s="38" t="s">
        <v>142</v>
      </c>
      <c r="M13" s="38">
        <v>11</v>
      </c>
      <c r="N13" s="38" t="s">
        <v>208</v>
      </c>
      <c r="O13" s="39" t="s">
        <v>143</v>
      </c>
      <c r="P13" s="38">
        <v>7</v>
      </c>
      <c r="Q13" s="35" t="s">
        <v>189</v>
      </c>
      <c r="R13" s="38" t="s">
        <v>144</v>
      </c>
      <c r="S13" s="38">
        <v>38</v>
      </c>
      <c r="T13" s="36" t="s">
        <v>200</v>
      </c>
      <c r="U13" s="38" t="s">
        <v>145</v>
      </c>
      <c r="V13" s="38">
        <f>Tabella1[[#This Row],[Colonna2]]+Tabella1[[#This Row],[Colonna5]]+Tabella1[[#This Row],[Colonna8]]+Tabella1[[#This Row],[Colonna11]]+Tabella1[[#This Row],[Colonna14]]</f>
        <v>231</v>
      </c>
    </row>
    <row r="14" spans="6:38" ht="21" x14ac:dyDescent="0.3">
      <c r="F14" s="34">
        <v>2019</v>
      </c>
      <c r="G14" s="35">
        <v>145</v>
      </c>
      <c r="H14" s="36" t="s">
        <v>212</v>
      </c>
      <c r="I14" s="37" t="s">
        <v>146</v>
      </c>
      <c r="J14" s="38">
        <v>24</v>
      </c>
      <c r="K14" s="36" t="s">
        <v>219</v>
      </c>
      <c r="L14" s="38" t="s">
        <v>147</v>
      </c>
      <c r="M14" s="38">
        <v>12</v>
      </c>
      <c r="N14" s="38" t="s">
        <v>209</v>
      </c>
      <c r="O14" s="39" t="s">
        <v>148</v>
      </c>
      <c r="P14" s="38">
        <v>7</v>
      </c>
      <c r="Q14" s="35" t="s">
        <v>190</v>
      </c>
      <c r="R14" s="38" t="s">
        <v>125</v>
      </c>
      <c r="S14" s="38">
        <v>40</v>
      </c>
      <c r="T14" s="36" t="s">
        <v>201</v>
      </c>
      <c r="U14" s="38" t="s">
        <v>149</v>
      </c>
      <c r="V14" s="38">
        <f>Tabella1[[#This Row],[Colonna2]]+Tabella1[[#This Row],[Colonna5]]+Tabella1[[#This Row],[Colonna8]]+Tabella1[[#This Row],[Colonna11]]+Tabella1[[#This Row],[Colonna14]]</f>
        <v>228</v>
      </c>
    </row>
    <row r="15" spans="6:38" ht="21" x14ac:dyDescent="0.3">
      <c r="F15" s="34">
        <v>2020</v>
      </c>
      <c r="G15" s="35">
        <v>144</v>
      </c>
      <c r="H15" s="36" t="s">
        <v>242</v>
      </c>
      <c r="I15" s="37" t="s">
        <v>83</v>
      </c>
      <c r="J15" s="38">
        <v>25</v>
      </c>
      <c r="K15" s="36" t="s">
        <v>230</v>
      </c>
      <c r="L15" s="38" t="s">
        <v>231</v>
      </c>
      <c r="M15" s="38">
        <v>7</v>
      </c>
      <c r="N15" s="38" t="s">
        <v>190</v>
      </c>
      <c r="O15" s="39" t="s">
        <v>232</v>
      </c>
      <c r="P15" s="38">
        <v>7</v>
      </c>
      <c r="Q15" s="35" t="s">
        <v>190</v>
      </c>
      <c r="R15" s="38" t="s">
        <v>233</v>
      </c>
      <c r="S15" s="38">
        <v>42</v>
      </c>
      <c r="T15" s="36" t="s">
        <v>234</v>
      </c>
      <c r="U15" s="38" t="s">
        <v>235</v>
      </c>
      <c r="V15" s="38">
        <f>Tabella1[[#This Row],[Colonna2]]+Tabella1[[#This Row],[Colonna5]]+Tabella1[[#This Row],[Colonna8]]+Tabella1[[#This Row],[Colonna11]]+Tabella1[[#This Row],[Colonna14]]</f>
        <v>225</v>
      </c>
    </row>
    <row r="16" spans="6:38" ht="21" x14ac:dyDescent="0.3">
      <c r="F16" s="34">
        <v>2021</v>
      </c>
      <c r="G16" s="35">
        <v>137</v>
      </c>
      <c r="H16" s="36" t="s">
        <v>223</v>
      </c>
      <c r="I16" s="37" t="s">
        <v>146</v>
      </c>
      <c r="J16" s="38">
        <v>25</v>
      </c>
      <c r="K16" s="36" t="s">
        <v>224</v>
      </c>
      <c r="L16" s="38" t="s">
        <v>225</v>
      </c>
      <c r="M16" s="38">
        <v>6</v>
      </c>
      <c r="N16" s="38" t="s">
        <v>226</v>
      </c>
      <c r="O16" s="39" t="s">
        <v>227</v>
      </c>
      <c r="P16" s="38">
        <v>8</v>
      </c>
      <c r="Q16" s="35" t="s">
        <v>204</v>
      </c>
      <c r="R16" s="38" t="s">
        <v>241</v>
      </c>
      <c r="S16" s="38">
        <v>40</v>
      </c>
      <c r="T16" s="36" t="s">
        <v>234</v>
      </c>
      <c r="U16" s="38" t="s">
        <v>229</v>
      </c>
      <c r="V16" s="38">
        <f>Tabella1[[#This Row],[Colonna2]]+Tabella1[[#This Row],[Colonna5]]+Tabella1[[#This Row],[Colonna8]]+Tabella1[[#This Row],[Colonna11]]+Tabella1[[#This Row],[Colonna14]]</f>
        <v>216</v>
      </c>
    </row>
    <row r="17" spans="6:22" ht="21" x14ac:dyDescent="0.3">
      <c r="F17" s="34">
        <v>2023</v>
      </c>
      <c r="G17" s="35">
        <v>131</v>
      </c>
      <c r="H17" s="36" t="s">
        <v>236</v>
      </c>
      <c r="I17" s="37" t="s">
        <v>237</v>
      </c>
      <c r="J17" s="38">
        <v>25</v>
      </c>
      <c r="K17" s="36" t="s">
        <v>238</v>
      </c>
      <c r="L17" s="38" t="s">
        <v>239</v>
      </c>
      <c r="M17" s="38">
        <v>5</v>
      </c>
      <c r="N17" s="38" t="s">
        <v>240</v>
      </c>
      <c r="O17" s="39" t="s">
        <v>144</v>
      </c>
      <c r="P17" s="38">
        <v>10</v>
      </c>
      <c r="Q17" s="35" t="s">
        <v>208</v>
      </c>
      <c r="R17" s="38" t="s">
        <v>129</v>
      </c>
      <c r="S17" s="38">
        <v>39</v>
      </c>
      <c r="T17" s="36" t="s">
        <v>228</v>
      </c>
      <c r="U17" s="38" t="s">
        <v>225</v>
      </c>
      <c r="V17" s="38">
        <f>Tabella1[[#This Row],[Colonna2]]+Tabella1[[#This Row],[Colonna5]]+Tabella1[[#This Row],[Colonna8]]+Tabella1[[#This Row],[Colonna11]]+Tabella1[[#This Row],[Colonna14]]</f>
        <v>210</v>
      </c>
    </row>
    <row r="21" spans="6:22" x14ac:dyDescent="0.3">
      <c r="T21" s="95"/>
    </row>
  </sheetData>
  <phoneticPr fontId="8" type="noConversion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0F57DA-192D-4E57-B0A1-98B91CDDFE04}">
  <dimension ref="G4:Z71"/>
  <sheetViews>
    <sheetView topLeftCell="A88" zoomScale="90" zoomScaleNormal="90" workbookViewId="0">
      <selection activeCell="O68" sqref="O68"/>
    </sheetView>
  </sheetViews>
  <sheetFormatPr defaultRowHeight="14.4" x14ac:dyDescent="0.3"/>
  <cols>
    <col min="8" max="8" width="19.109375" customWidth="1"/>
    <col min="11" max="11" width="18" customWidth="1"/>
    <col min="14" max="14" width="20.6640625" customWidth="1"/>
    <col min="18" max="18" width="15.33203125" customWidth="1"/>
    <col min="19" max="19" width="13.88671875" customWidth="1"/>
    <col min="20" max="20" width="17.109375" customWidth="1"/>
    <col min="22" max="22" width="15.44140625" customWidth="1"/>
    <col min="24" max="24" width="16.21875" customWidth="1"/>
  </cols>
  <sheetData>
    <row r="4" spans="7:16" ht="53.4" customHeight="1" x14ac:dyDescent="0.3">
      <c r="G4" s="4" t="s">
        <v>245</v>
      </c>
      <c r="H4" s="4" t="s">
        <v>254</v>
      </c>
      <c r="I4" s="4" t="s">
        <v>246</v>
      </c>
      <c r="J4" s="4" t="s">
        <v>247</v>
      </c>
      <c r="K4" s="43" t="s">
        <v>334</v>
      </c>
      <c r="L4" s="43" t="s">
        <v>246</v>
      </c>
      <c r="M4" s="43" t="s">
        <v>247</v>
      </c>
      <c r="N4" s="44" t="s">
        <v>335</v>
      </c>
      <c r="O4" s="44" t="s">
        <v>246</v>
      </c>
      <c r="P4" s="44" t="s">
        <v>247</v>
      </c>
    </row>
    <row r="5" spans="7:16" x14ac:dyDescent="0.3">
      <c r="G5" s="45">
        <v>2010</v>
      </c>
      <c r="H5" s="45">
        <v>78</v>
      </c>
      <c r="I5" s="48" t="s">
        <v>266</v>
      </c>
      <c r="J5" s="45" t="s">
        <v>121</v>
      </c>
      <c r="K5" s="46">
        <v>47</v>
      </c>
      <c r="L5" s="43" t="s">
        <v>278</v>
      </c>
      <c r="M5" s="46" t="s">
        <v>122</v>
      </c>
      <c r="N5" s="47">
        <v>39</v>
      </c>
      <c r="O5" s="44" t="s">
        <v>284</v>
      </c>
      <c r="P5" s="47" t="s">
        <v>91</v>
      </c>
    </row>
    <row r="6" spans="7:16" x14ac:dyDescent="0.3">
      <c r="G6" s="45">
        <v>2011</v>
      </c>
      <c r="H6" s="45">
        <v>75</v>
      </c>
      <c r="I6" s="48" t="s">
        <v>267</v>
      </c>
      <c r="J6" s="45" t="s">
        <v>91</v>
      </c>
      <c r="K6" s="46">
        <v>48</v>
      </c>
      <c r="L6" s="43" t="s">
        <v>228</v>
      </c>
      <c r="M6" s="46" t="s">
        <v>92</v>
      </c>
      <c r="N6" s="47">
        <v>36</v>
      </c>
      <c r="O6" s="44" t="s">
        <v>285</v>
      </c>
      <c r="P6" s="47" t="s">
        <v>248</v>
      </c>
    </row>
    <row r="7" spans="7:16" x14ac:dyDescent="0.3">
      <c r="G7" s="45">
        <v>2012</v>
      </c>
      <c r="H7" s="45">
        <v>67</v>
      </c>
      <c r="I7" s="48" t="s">
        <v>268</v>
      </c>
      <c r="J7" s="45" t="s">
        <v>90</v>
      </c>
      <c r="K7" s="46">
        <v>39</v>
      </c>
      <c r="L7" s="43" t="s">
        <v>279</v>
      </c>
      <c r="M7" s="46" t="s">
        <v>249</v>
      </c>
      <c r="N7" s="47">
        <v>38</v>
      </c>
      <c r="O7" s="44" t="s">
        <v>289</v>
      </c>
      <c r="P7" s="47" t="s">
        <v>250</v>
      </c>
    </row>
    <row r="8" spans="7:16" x14ac:dyDescent="0.3">
      <c r="G8" s="45">
        <v>2013</v>
      </c>
      <c r="H8" s="45">
        <v>66</v>
      </c>
      <c r="I8" s="48" t="s">
        <v>269</v>
      </c>
      <c r="J8" s="45" t="s">
        <v>91</v>
      </c>
      <c r="K8" s="46">
        <v>32</v>
      </c>
      <c r="L8" s="43" t="s">
        <v>182</v>
      </c>
      <c r="M8" s="46" t="s">
        <v>251</v>
      </c>
      <c r="N8" s="47">
        <v>41</v>
      </c>
      <c r="O8" s="44" t="s">
        <v>286</v>
      </c>
      <c r="P8" s="47" t="s">
        <v>249</v>
      </c>
    </row>
    <row r="9" spans="7:16" x14ac:dyDescent="0.3">
      <c r="G9" s="45">
        <v>2014</v>
      </c>
      <c r="H9" s="45">
        <v>74</v>
      </c>
      <c r="I9" s="48" t="s">
        <v>270</v>
      </c>
      <c r="J9" s="45" t="s">
        <v>91</v>
      </c>
      <c r="K9" s="46">
        <v>27</v>
      </c>
      <c r="L9" s="43" t="s">
        <v>280</v>
      </c>
      <c r="M9" s="46" t="s">
        <v>252</v>
      </c>
      <c r="N9" s="47">
        <v>55</v>
      </c>
      <c r="O9" s="44" t="s">
        <v>287</v>
      </c>
      <c r="P9" s="47" t="s">
        <v>126</v>
      </c>
    </row>
    <row r="10" spans="7:16" x14ac:dyDescent="0.3">
      <c r="G10" s="45">
        <v>2015</v>
      </c>
      <c r="H10" s="45">
        <v>68</v>
      </c>
      <c r="I10" s="48" t="s">
        <v>271</v>
      </c>
      <c r="J10" s="45" t="s">
        <v>250</v>
      </c>
      <c r="K10" s="46">
        <v>18</v>
      </c>
      <c r="L10" s="43" t="s">
        <v>281</v>
      </c>
      <c r="M10" s="46" t="s">
        <v>181</v>
      </c>
      <c r="N10" s="47">
        <v>53</v>
      </c>
      <c r="O10" s="44" t="s">
        <v>288</v>
      </c>
      <c r="P10" s="47" t="s">
        <v>130</v>
      </c>
    </row>
    <row r="11" spans="7:16" x14ac:dyDescent="0.3">
      <c r="G11" s="45">
        <v>2016</v>
      </c>
      <c r="H11" s="45">
        <v>61</v>
      </c>
      <c r="I11" s="48" t="s">
        <v>272</v>
      </c>
      <c r="J11" s="45" t="s">
        <v>130</v>
      </c>
      <c r="K11" s="46">
        <v>14</v>
      </c>
      <c r="L11" s="43" t="s">
        <v>207</v>
      </c>
      <c r="M11" s="46" t="s">
        <v>251</v>
      </c>
      <c r="N11" s="47">
        <v>50</v>
      </c>
      <c r="O11" s="44" t="s">
        <v>172</v>
      </c>
      <c r="P11" s="47" t="s">
        <v>6</v>
      </c>
    </row>
    <row r="12" spans="7:16" x14ac:dyDescent="0.3">
      <c r="G12" s="45">
        <v>2017</v>
      </c>
      <c r="H12" s="45">
        <v>60</v>
      </c>
      <c r="I12" s="48" t="s">
        <v>273</v>
      </c>
      <c r="J12" s="45" t="s">
        <v>91</v>
      </c>
      <c r="K12" s="46">
        <v>12</v>
      </c>
      <c r="L12" s="43" t="s">
        <v>188</v>
      </c>
      <c r="M12" s="46" t="s">
        <v>252</v>
      </c>
      <c r="N12" s="47">
        <v>51</v>
      </c>
      <c r="O12" s="44" t="s">
        <v>290</v>
      </c>
      <c r="P12" s="47" t="s">
        <v>253</v>
      </c>
    </row>
    <row r="13" spans="7:16" x14ac:dyDescent="0.3">
      <c r="G13" s="45">
        <v>2018</v>
      </c>
      <c r="H13" s="45">
        <v>62</v>
      </c>
      <c r="I13" s="48" t="s">
        <v>274</v>
      </c>
      <c r="J13" s="45" t="s">
        <v>252</v>
      </c>
      <c r="K13" s="46">
        <v>13</v>
      </c>
      <c r="L13" s="43" t="s">
        <v>282</v>
      </c>
      <c r="M13" s="46" t="s">
        <v>251</v>
      </c>
      <c r="N13" s="47">
        <v>51</v>
      </c>
      <c r="O13" s="44" t="s">
        <v>290</v>
      </c>
      <c r="P13" s="47" t="s">
        <v>130</v>
      </c>
    </row>
    <row r="14" spans="7:16" x14ac:dyDescent="0.3">
      <c r="G14" s="45">
        <v>2019</v>
      </c>
      <c r="H14" s="45">
        <v>67</v>
      </c>
      <c r="I14" s="48" t="s">
        <v>275</v>
      </c>
      <c r="J14" s="45" t="s">
        <v>169</v>
      </c>
      <c r="K14" s="46">
        <v>14</v>
      </c>
      <c r="L14" s="43" t="s">
        <v>207</v>
      </c>
      <c r="M14" s="46" t="s">
        <v>6</v>
      </c>
      <c r="N14" s="47">
        <v>55</v>
      </c>
      <c r="O14" s="44" t="s">
        <v>291</v>
      </c>
      <c r="P14" s="47" t="s">
        <v>169</v>
      </c>
    </row>
    <row r="15" spans="7:16" x14ac:dyDescent="0.3">
      <c r="G15" s="45">
        <v>2020</v>
      </c>
      <c r="H15" s="45">
        <v>65</v>
      </c>
      <c r="I15" s="48" t="s">
        <v>266</v>
      </c>
      <c r="J15" s="45" t="s">
        <v>181</v>
      </c>
      <c r="K15" s="46">
        <v>18</v>
      </c>
      <c r="L15" s="43" t="s">
        <v>184</v>
      </c>
      <c r="M15" s="46" t="s">
        <v>92</v>
      </c>
      <c r="N15" s="47">
        <v>50</v>
      </c>
      <c r="O15" s="44" t="s">
        <v>292</v>
      </c>
      <c r="P15" s="47" t="s">
        <v>91</v>
      </c>
    </row>
    <row r="16" spans="7:16" x14ac:dyDescent="0.3">
      <c r="G16" s="45">
        <v>2021</v>
      </c>
      <c r="H16" s="45">
        <v>55</v>
      </c>
      <c r="I16" s="48" t="s">
        <v>276</v>
      </c>
      <c r="J16" s="45" t="s">
        <v>121</v>
      </c>
      <c r="K16" s="46">
        <v>18</v>
      </c>
      <c r="L16" s="43" t="s">
        <v>283</v>
      </c>
      <c r="M16" s="46" t="s">
        <v>6</v>
      </c>
      <c r="N16" s="47">
        <v>40</v>
      </c>
      <c r="O16" s="44" t="s">
        <v>228</v>
      </c>
      <c r="P16" s="47" t="s">
        <v>181</v>
      </c>
    </row>
    <row r="17" spans="7:26" x14ac:dyDescent="0.3">
      <c r="G17" s="45">
        <v>2023</v>
      </c>
      <c r="H17" s="45">
        <v>51</v>
      </c>
      <c r="I17" s="48" t="s">
        <v>277</v>
      </c>
      <c r="J17" s="45" t="s">
        <v>121</v>
      </c>
      <c r="K17" s="46">
        <v>17</v>
      </c>
      <c r="L17" s="43" t="s">
        <v>217</v>
      </c>
      <c r="M17" s="46" t="s">
        <v>6</v>
      </c>
      <c r="N17" s="47">
        <v>40</v>
      </c>
      <c r="O17" s="44" t="s">
        <v>293</v>
      </c>
      <c r="P17" s="47" t="s">
        <v>6</v>
      </c>
    </row>
    <row r="18" spans="7:26" x14ac:dyDescent="0.3">
      <c r="G18" s="50"/>
      <c r="H18" s="50"/>
      <c r="I18" s="51"/>
      <c r="J18" s="50"/>
      <c r="K18" s="52"/>
      <c r="L18" s="53"/>
      <c r="M18" s="52"/>
      <c r="N18" s="54"/>
      <c r="O18" s="55"/>
      <c r="P18" s="54"/>
    </row>
    <row r="19" spans="7:26" x14ac:dyDescent="0.3">
      <c r="G19" s="50"/>
      <c r="H19" s="50"/>
      <c r="I19" s="51"/>
      <c r="J19" s="50"/>
      <c r="K19" s="52"/>
      <c r="L19" s="53"/>
      <c r="M19" s="52"/>
      <c r="N19" s="54"/>
      <c r="O19" s="55"/>
      <c r="P19" s="54"/>
    </row>
    <row r="20" spans="7:26" x14ac:dyDescent="0.3">
      <c r="G20" s="50"/>
      <c r="H20" s="50"/>
      <c r="I20" s="51"/>
      <c r="J20" s="50"/>
      <c r="K20" s="52"/>
      <c r="L20" s="53"/>
      <c r="M20" s="52"/>
      <c r="N20" s="54"/>
      <c r="O20" s="55"/>
      <c r="P20" s="54"/>
    </row>
    <row r="21" spans="7:26" x14ac:dyDescent="0.3">
      <c r="Q21" s="62" t="s">
        <v>294</v>
      </c>
      <c r="R21" s="62"/>
      <c r="S21" s="62"/>
      <c r="T21" s="62"/>
      <c r="U21" s="62"/>
      <c r="V21" s="62"/>
      <c r="W21" s="62"/>
      <c r="X21" s="62"/>
    </row>
    <row r="22" spans="7:26" x14ac:dyDescent="0.3">
      <c r="Q22" s="11"/>
      <c r="R22" s="59" t="s">
        <v>336</v>
      </c>
      <c r="S22" s="59"/>
      <c r="T22" s="59" t="s">
        <v>257</v>
      </c>
      <c r="U22" s="59"/>
      <c r="V22" s="60" t="s">
        <v>258</v>
      </c>
      <c r="W22" s="61"/>
      <c r="X22" s="57" t="s">
        <v>96</v>
      </c>
    </row>
    <row r="23" spans="7:26" ht="28.8" x14ac:dyDescent="0.3">
      <c r="Q23" s="10" t="s">
        <v>0</v>
      </c>
      <c r="R23" s="49" t="s">
        <v>255</v>
      </c>
      <c r="S23" s="5" t="s">
        <v>256</v>
      </c>
      <c r="T23" s="49" t="s">
        <v>255</v>
      </c>
      <c r="U23" s="5" t="s">
        <v>256</v>
      </c>
      <c r="V23" s="49" t="s">
        <v>255</v>
      </c>
      <c r="W23" s="5" t="s">
        <v>256</v>
      </c>
      <c r="X23" s="49" t="s">
        <v>255</v>
      </c>
      <c r="Y23" s="56"/>
      <c r="Z23" t="s">
        <v>337</v>
      </c>
    </row>
    <row r="24" spans="7:26" x14ac:dyDescent="0.3">
      <c r="Q24" s="5">
        <v>2010</v>
      </c>
      <c r="R24" s="5">
        <v>35</v>
      </c>
      <c r="S24" s="5" t="s">
        <v>259</v>
      </c>
      <c r="T24" s="5">
        <v>56</v>
      </c>
      <c r="U24" s="5" t="s">
        <v>209</v>
      </c>
      <c r="V24" s="5">
        <v>16</v>
      </c>
      <c r="W24" s="5" t="s">
        <v>186</v>
      </c>
      <c r="X24" s="11">
        <f>R24+T24+V24</f>
        <v>107</v>
      </c>
      <c r="Z24" t="s">
        <v>331</v>
      </c>
    </row>
    <row r="25" spans="7:26" x14ac:dyDescent="0.3">
      <c r="Q25" s="5">
        <v>2011</v>
      </c>
      <c r="R25" s="5">
        <v>29</v>
      </c>
      <c r="S25" s="5" t="s">
        <v>260</v>
      </c>
      <c r="T25" s="5">
        <v>55</v>
      </c>
      <c r="U25" s="5" t="s">
        <v>209</v>
      </c>
      <c r="V25" s="5">
        <v>18</v>
      </c>
      <c r="W25" s="5" t="s">
        <v>262</v>
      </c>
      <c r="X25" s="11">
        <f t="shared" ref="X25:X36" si="0">R25+T25+V25</f>
        <v>102</v>
      </c>
      <c r="Z25" t="s">
        <v>332</v>
      </c>
    </row>
    <row r="26" spans="7:26" x14ac:dyDescent="0.3">
      <c r="Q26" s="5">
        <v>2012</v>
      </c>
      <c r="R26" s="5">
        <v>30</v>
      </c>
      <c r="S26" s="5" t="s">
        <v>261</v>
      </c>
      <c r="T26" s="5">
        <v>51</v>
      </c>
      <c r="U26" s="5" t="s">
        <v>209</v>
      </c>
      <c r="V26" s="5">
        <v>17</v>
      </c>
      <c r="W26" s="5" t="s">
        <v>259</v>
      </c>
      <c r="X26" s="11">
        <f t="shared" si="0"/>
        <v>98</v>
      </c>
    </row>
    <row r="27" spans="7:26" x14ac:dyDescent="0.3">
      <c r="Q27" s="5">
        <v>2013</v>
      </c>
      <c r="R27" s="5">
        <v>33</v>
      </c>
      <c r="S27" s="5" t="s">
        <v>259</v>
      </c>
      <c r="T27" s="5">
        <v>41</v>
      </c>
      <c r="U27" s="5" t="s">
        <v>264</v>
      </c>
      <c r="V27" s="5">
        <v>12</v>
      </c>
      <c r="W27" s="5" t="s">
        <v>262</v>
      </c>
      <c r="X27" s="11">
        <f t="shared" si="0"/>
        <v>86</v>
      </c>
    </row>
    <row r="28" spans="7:26" x14ac:dyDescent="0.3">
      <c r="Q28" s="5">
        <v>2014</v>
      </c>
      <c r="R28" s="5">
        <v>45</v>
      </c>
      <c r="S28" s="5" t="s">
        <v>259</v>
      </c>
      <c r="T28" s="5">
        <v>40</v>
      </c>
      <c r="U28" s="5" t="s">
        <v>188</v>
      </c>
      <c r="V28" s="5">
        <v>13</v>
      </c>
      <c r="W28" s="5" t="s">
        <v>207</v>
      </c>
      <c r="X28" s="11">
        <f t="shared" si="0"/>
        <v>98</v>
      </c>
    </row>
    <row r="29" spans="7:26" x14ac:dyDescent="0.3">
      <c r="Q29" s="5">
        <v>2015</v>
      </c>
      <c r="R29" s="5">
        <v>55</v>
      </c>
      <c r="S29" s="5" t="s">
        <v>207</v>
      </c>
      <c r="T29" s="5">
        <v>24</v>
      </c>
      <c r="U29" s="5" t="s">
        <v>265</v>
      </c>
      <c r="V29" s="5">
        <v>13</v>
      </c>
      <c r="W29" s="5" t="s">
        <v>207</v>
      </c>
      <c r="X29" s="11">
        <f t="shared" si="0"/>
        <v>92</v>
      </c>
    </row>
    <row r="30" spans="7:26" x14ac:dyDescent="0.3">
      <c r="Q30" s="5">
        <v>2016</v>
      </c>
      <c r="R30" s="5">
        <v>44</v>
      </c>
      <c r="S30" s="5" t="s">
        <v>262</v>
      </c>
      <c r="T30" s="5">
        <v>12</v>
      </c>
      <c r="U30" s="5" t="s">
        <v>261</v>
      </c>
      <c r="V30" s="5">
        <v>19</v>
      </c>
      <c r="W30" s="5" t="s">
        <v>297</v>
      </c>
      <c r="X30" s="11">
        <f t="shared" si="0"/>
        <v>75</v>
      </c>
    </row>
    <row r="31" spans="7:26" x14ac:dyDescent="0.3">
      <c r="Q31" s="5">
        <v>2017</v>
      </c>
      <c r="R31" s="5">
        <v>46</v>
      </c>
      <c r="S31" s="5" t="s">
        <v>187</v>
      </c>
      <c r="T31" s="5">
        <v>11</v>
      </c>
      <c r="U31" s="5" t="s">
        <v>180</v>
      </c>
      <c r="V31" s="5">
        <v>19</v>
      </c>
      <c r="W31" s="5" t="s">
        <v>207</v>
      </c>
      <c r="X31" s="11">
        <f t="shared" si="0"/>
        <v>76</v>
      </c>
    </row>
    <row r="32" spans="7:26" x14ac:dyDescent="0.3">
      <c r="Q32" s="5">
        <v>2018</v>
      </c>
      <c r="R32" s="5">
        <v>44</v>
      </c>
      <c r="S32" s="5" t="s">
        <v>263</v>
      </c>
      <c r="T32" s="5">
        <v>8</v>
      </c>
      <c r="U32" s="5" t="s">
        <v>186</v>
      </c>
      <c r="V32" s="5">
        <v>27</v>
      </c>
      <c r="W32" s="5" t="s">
        <v>298</v>
      </c>
      <c r="X32" s="11">
        <f t="shared" si="0"/>
        <v>79</v>
      </c>
    </row>
    <row r="33" spans="17:26" x14ac:dyDescent="0.3">
      <c r="Q33" s="5">
        <v>2019</v>
      </c>
      <c r="R33" s="5">
        <v>48</v>
      </c>
      <c r="S33" s="5" t="s">
        <v>260</v>
      </c>
      <c r="T33" s="5">
        <v>14</v>
      </c>
      <c r="U33" s="5" t="s">
        <v>263</v>
      </c>
      <c r="V33" s="5">
        <v>28</v>
      </c>
      <c r="W33" s="5" t="s">
        <v>186</v>
      </c>
      <c r="X33" s="11">
        <f t="shared" si="0"/>
        <v>90</v>
      </c>
    </row>
    <row r="34" spans="17:26" x14ac:dyDescent="0.3">
      <c r="Q34" s="5">
        <v>2020</v>
      </c>
      <c r="R34" s="11">
        <v>41</v>
      </c>
      <c r="S34" s="11" t="s">
        <v>295</v>
      </c>
      <c r="T34" s="11">
        <v>14</v>
      </c>
      <c r="U34" s="11" t="s">
        <v>207</v>
      </c>
      <c r="V34" s="11">
        <v>29</v>
      </c>
      <c r="W34" s="11" t="s">
        <v>261</v>
      </c>
      <c r="X34" s="11">
        <f t="shared" si="0"/>
        <v>84</v>
      </c>
    </row>
    <row r="35" spans="17:26" x14ac:dyDescent="0.3">
      <c r="Q35" s="5">
        <v>2021</v>
      </c>
      <c r="R35" s="11">
        <v>35</v>
      </c>
      <c r="S35" s="11" t="s">
        <v>295</v>
      </c>
      <c r="T35" s="11">
        <v>15</v>
      </c>
      <c r="U35" s="11" t="s">
        <v>295</v>
      </c>
      <c r="V35" s="11">
        <v>22</v>
      </c>
      <c r="W35" s="11" t="s">
        <v>296</v>
      </c>
      <c r="X35" s="11">
        <f t="shared" si="0"/>
        <v>72</v>
      </c>
    </row>
    <row r="36" spans="17:26" x14ac:dyDescent="0.3">
      <c r="Q36" s="5">
        <v>2023</v>
      </c>
      <c r="R36" s="11">
        <v>36</v>
      </c>
      <c r="S36" s="11" t="s">
        <v>263</v>
      </c>
      <c r="T36" s="11">
        <v>14</v>
      </c>
      <c r="U36" s="11" t="s">
        <v>263</v>
      </c>
      <c r="V36" s="11">
        <v>20</v>
      </c>
      <c r="W36" s="11" t="s">
        <v>298</v>
      </c>
      <c r="X36" s="11">
        <f t="shared" si="0"/>
        <v>70</v>
      </c>
    </row>
    <row r="39" spans="17:26" x14ac:dyDescent="0.3">
      <c r="Q39" s="62" t="s">
        <v>299</v>
      </c>
      <c r="R39" s="62"/>
      <c r="S39" s="62"/>
      <c r="T39" s="62"/>
      <c r="U39" s="62"/>
      <c r="V39" s="62"/>
      <c r="W39" s="62"/>
      <c r="X39" s="62"/>
      <c r="Z39" t="s">
        <v>338</v>
      </c>
    </row>
    <row r="40" spans="17:26" x14ac:dyDescent="0.3">
      <c r="Q40" s="57"/>
      <c r="R40" s="59" t="s">
        <v>336</v>
      </c>
      <c r="S40" s="59"/>
      <c r="T40" s="59" t="s">
        <v>257</v>
      </c>
      <c r="U40" s="59"/>
      <c r="V40" s="59" t="s">
        <v>258</v>
      </c>
      <c r="W40" s="59"/>
      <c r="X40" s="57" t="s">
        <v>96</v>
      </c>
      <c r="Z40" t="s">
        <v>330</v>
      </c>
    </row>
    <row r="41" spans="17:26" ht="28.8" x14ac:dyDescent="0.3">
      <c r="Q41" s="10" t="s">
        <v>0</v>
      </c>
      <c r="R41" s="49" t="s">
        <v>255</v>
      </c>
      <c r="S41" s="5" t="s">
        <v>256</v>
      </c>
      <c r="T41" s="49" t="s">
        <v>255</v>
      </c>
      <c r="U41" s="5" t="s">
        <v>256</v>
      </c>
      <c r="V41" s="49" t="s">
        <v>255</v>
      </c>
      <c r="W41" s="5" t="s">
        <v>256</v>
      </c>
      <c r="X41" s="49" t="s">
        <v>255</v>
      </c>
      <c r="Z41" t="s">
        <v>329</v>
      </c>
    </row>
    <row r="42" spans="17:26" x14ac:dyDescent="0.3">
      <c r="Q42" s="5">
        <v>2010</v>
      </c>
      <c r="R42" s="5">
        <v>5</v>
      </c>
      <c r="S42" s="11" t="s">
        <v>300</v>
      </c>
      <c r="T42" s="5">
        <v>44</v>
      </c>
      <c r="U42" s="5" t="s">
        <v>301</v>
      </c>
      <c r="V42" s="5">
        <v>9</v>
      </c>
      <c r="W42" s="11" t="s">
        <v>302</v>
      </c>
      <c r="X42" s="11">
        <f>R42+T42+V42</f>
        <v>58</v>
      </c>
    </row>
    <row r="43" spans="17:26" x14ac:dyDescent="0.3">
      <c r="Q43" s="5">
        <v>2011</v>
      </c>
      <c r="R43" s="5">
        <v>5</v>
      </c>
      <c r="S43" s="5" t="s">
        <v>300</v>
      </c>
      <c r="T43" s="5">
        <v>46</v>
      </c>
      <c r="U43" s="5" t="s">
        <v>303</v>
      </c>
      <c r="V43" s="5">
        <v>8</v>
      </c>
      <c r="W43" s="11" t="s">
        <v>304</v>
      </c>
      <c r="X43" s="11">
        <f t="shared" ref="X43:X51" si="1">R43+T43+V43</f>
        <v>59</v>
      </c>
    </row>
    <row r="44" spans="17:26" x14ac:dyDescent="0.3">
      <c r="Q44" s="5">
        <v>2012</v>
      </c>
      <c r="R44" s="5">
        <v>3</v>
      </c>
      <c r="S44" s="5" t="s">
        <v>305</v>
      </c>
      <c r="T44" s="5">
        <v>42</v>
      </c>
      <c r="U44" s="5" t="s">
        <v>303</v>
      </c>
      <c r="V44" s="5">
        <v>5</v>
      </c>
      <c r="W44" s="11" t="s">
        <v>179</v>
      </c>
      <c r="X44" s="11">
        <f t="shared" si="1"/>
        <v>50</v>
      </c>
    </row>
    <row r="45" spans="17:26" x14ac:dyDescent="0.3">
      <c r="Q45" s="5">
        <v>2013</v>
      </c>
      <c r="R45" s="5">
        <v>1</v>
      </c>
      <c r="S45" s="5" t="s">
        <v>307</v>
      </c>
      <c r="T45" s="5">
        <v>36</v>
      </c>
      <c r="U45" s="5" t="s">
        <v>301</v>
      </c>
      <c r="V45" s="5">
        <v>4</v>
      </c>
      <c r="W45" s="11" t="s">
        <v>305</v>
      </c>
      <c r="X45" s="11">
        <f t="shared" si="1"/>
        <v>41</v>
      </c>
    </row>
    <row r="46" spans="17:26" x14ac:dyDescent="0.3">
      <c r="Q46" s="5">
        <v>2014</v>
      </c>
      <c r="R46" s="5">
        <v>1</v>
      </c>
      <c r="S46" s="5" t="s">
        <v>307</v>
      </c>
      <c r="T46" s="5">
        <v>33</v>
      </c>
      <c r="U46" s="5" t="s">
        <v>301</v>
      </c>
      <c r="V46" s="5">
        <v>4</v>
      </c>
      <c r="W46" s="11" t="s">
        <v>308</v>
      </c>
      <c r="X46" s="11">
        <f t="shared" si="1"/>
        <v>38</v>
      </c>
    </row>
    <row r="47" spans="17:26" x14ac:dyDescent="0.3">
      <c r="Q47" s="5">
        <v>2015</v>
      </c>
      <c r="R47" s="5">
        <v>3</v>
      </c>
      <c r="S47" s="5" t="s">
        <v>302</v>
      </c>
      <c r="T47" s="5">
        <v>19</v>
      </c>
      <c r="U47" s="5" t="s">
        <v>306</v>
      </c>
      <c r="V47" s="5">
        <v>3</v>
      </c>
      <c r="W47" s="11" t="s">
        <v>304</v>
      </c>
      <c r="X47" s="11">
        <f t="shared" si="1"/>
        <v>25</v>
      </c>
    </row>
    <row r="48" spans="17:26" x14ac:dyDescent="0.3">
      <c r="Q48" s="5">
        <v>2016</v>
      </c>
      <c r="R48" s="5">
        <v>4</v>
      </c>
      <c r="S48" s="5" t="s">
        <v>305</v>
      </c>
      <c r="T48" s="5">
        <v>8</v>
      </c>
      <c r="U48" s="5" t="s">
        <v>310</v>
      </c>
      <c r="V48" s="5">
        <v>2</v>
      </c>
      <c r="W48" s="11" t="s">
        <v>311</v>
      </c>
      <c r="X48" s="11">
        <f t="shared" si="1"/>
        <v>14</v>
      </c>
    </row>
    <row r="49" spans="17:26" x14ac:dyDescent="0.3">
      <c r="Q49" s="5">
        <v>2017</v>
      </c>
      <c r="R49" s="5">
        <v>4</v>
      </c>
      <c r="S49" s="5" t="s">
        <v>313</v>
      </c>
      <c r="T49" s="5">
        <v>7</v>
      </c>
      <c r="U49" s="5" t="s">
        <v>179</v>
      </c>
      <c r="V49" s="5">
        <v>2</v>
      </c>
      <c r="W49" s="11" t="s">
        <v>311</v>
      </c>
      <c r="X49" s="11">
        <f t="shared" si="1"/>
        <v>13</v>
      </c>
    </row>
    <row r="50" spans="17:26" x14ac:dyDescent="0.3">
      <c r="Q50" s="5">
        <v>2018</v>
      </c>
      <c r="R50" s="5">
        <v>5</v>
      </c>
      <c r="S50" s="5" t="s">
        <v>308</v>
      </c>
      <c r="T50" s="5">
        <v>5</v>
      </c>
      <c r="U50" s="5" t="s">
        <v>314</v>
      </c>
      <c r="V50" s="5">
        <v>4</v>
      </c>
      <c r="W50" s="11" t="s">
        <v>308</v>
      </c>
      <c r="X50" s="11">
        <f t="shared" si="1"/>
        <v>14</v>
      </c>
    </row>
    <row r="51" spans="17:26" x14ac:dyDescent="0.3">
      <c r="Q51" s="5">
        <v>2019</v>
      </c>
      <c r="R51" s="5">
        <v>5</v>
      </c>
      <c r="S51" s="5" t="s">
        <v>308</v>
      </c>
      <c r="T51" s="5">
        <v>6</v>
      </c>
      <c r="U51" s="5" t="s">
        <v>179</v>
      </c>
      <c r="V51" s="5">
        <v>4</v>
      </c>
      <c r="W51" s="11" t="s">
        <v>315</v>
      </c>
      <c r="X51" s="11">
        <f t="shared" si="1"/>
        <v>15</v>
      </c>
    </row>
    <row r="52" spans="17:26" x14ac:dyDescent="0.3">
      <c r="Q52" s="5">
        <v>2020</v>
      </c>
      <c r="R52" s="11">
        <v>3</v>
      </c>
      <c r="S52" s="11" t="s">
        <v>308</v>
      </c>
      <c r="T52" s="11">
        <v>9</v>
      </c>
      <c r="U52" s="11" t="s">
        <v>300</v>
      </c>
      <c r="V52" s="11">
        <v>7</v>
      </c>
      <c r="W52" s="11" t="s">
        <v>304</v>
      </c>
      <c r="X52" s="11">
        <f t="shared" ref="X52:X54" si="2">R52+T52+V52</f>
        <v>19</v>
      </c>
    </row>
    <row r="53" spans="17:26" x14ac:dyDescent="0.3">
      <c r="Q53" s="5">
        <v>2021</v>
      </c>
      <c r="R53" s="11">
        <v>1</v>
      </c>
      <c r="S53" s="11" t="s">
        <v>317</v>
      </c>
      <c r="T53" s="11">
        <v>12</v>
      </c>
      <c r="U53" s="11" t="s">
        <v>316</v>
      </c>
      <c r="V53" s="11">
        <v>7</v>
      </c>
      <c r="W53" s="11" t="s">
        <v>310</v>
      </c>
      <c r="X53" s="11">
        <f t="shared" si="2"/>
        <v>20</v>
      </c>
    </row>
    <row r="54" spans="17:26" x14ac:dyDescent="0.3">
      <c r="Q54" s="5">
        <v>2023</v>
      </c>
      <c r="R54" s="11">
        <v>6</v>
      </c>
      <c r="S54" s="11" t="s">
        <v>318</v>
      </c>
      <c r="T54" s="11">
        <v>9</v>
      </c>
      <c r="U54" s="11" t="s">
        <v>319</v>
      </c>
      <c r="V54" s="11">
        <v>7</v>
      </c>
      <c r="W54" s="11" t="s">
        <v>314</v>
      </c>
      <c r="X54" s="11">
        <f t="shared" si="2"/>
        <v>22</v>
      </c>
    </row>
    <row r="56" spans="17:26" x14ac:dyDescent="0.3">
      <c r="Q56" s="62" t="s">
        <v>320</v>
      </c>
      <c r="R56" s="62"/>
      <c r="S56" s="62"/>
      <c r="T56" s="62"/>
      <c r="U56" s="62"/>
      <c r="V56" s="62"/>
      <c r="W56" s="62"/>
      <c r="X56" s="62"/>
      <c r="Z56" t="s">
        <v>339</v>
      </c>
    </row>
    <row r="57" spans="17:26" x14ac:dyDescent="0.3">
      <c r="Q57" s="57"/>
      <c r="R57" s="59" t="s">
        <v>336</v>
      </c>
      <c r="S57" s="59"/>
      <c r="T57" s="59" t="s">
        <v>257</v>
      </c>
      <c r="U57" s="59"/>
      <c r="V57" s="59" t="s">
        <v>258</v>
      </c>
      <c r="W57" s="59"/>
      <c r="X57" s="57" t="s">
        <v>96</v>
      </c>
      <c r="Z57" t="s">
        <v>328</v>
      </c>
    </row>
    <row r="58" spans="17:26" ht="28.8" x14ac:dyDescent="0.3">
      <c r="Q58" s="10" t="s">
        <v>0</v>
      </c>
      <c r="R58" s="49" t="s">
        <v>255</v>
      </c>
      <c r="S58" s="5" t="s">
        <v>256</v>
      </c>
      <c r="T58" s="49" t="s">
        <v>255</v>
      </c>
      <c r="U58" s="5" t="s">
        <v>256</v>
      </c>
      <c r="V58" s="49" t="s">
        <v>255</v>
      </c>
      <c r="W58" s="5" t="s">
        <v>256</v>
      </c>
      <c r="X58" s="49" t="s">
        <v>255</v>
      </c>
      <c r="Z58" t="s">
        <v>333</v>
      </c>
    </row>
    <row r="59" spans="17:26" x14ac:dyDescent="0.3">
      <c r="Q59" s="5">
        <v>2010</v>
      </c>
      <c r="R59" s="5">
        <v>30</v>
      </c>
      <c r="S59" s="11" t="s">
        <v>300</v>
      </c>
      <c r="T59" s="5">
        <v>12</v>
      </c>
      <c r="U59" s="5" t="s">
        <v>306</v>
      </c>
      <c r="V59" s="5">
        <v>7</v>
      </c>
      <c r="W59" s="11" t="s">
        <v>312</v>
      </c>
      <c r="X59" s="11">
        <f>R59+T59+V59</f>
        <v>49</v>
      </c>
    </row>
    <row r="60" spans="17:26" x14ac:dyDescent="0.3">
      <c r="Q60" s="5">
        <v>2011</v>
      </c>
      <c r="R60" s="5">
        <v>24</v>
      </c>
      <c r="S60" s="5" t="s">
        <v>321</v>
      </c>
      <c r="T60" s="5">
        <v>9</v>
      </c>
      <c r="U60" s="5" t="s">
        <v>319</v>
      </c>
      <c r="V60" s="5">
        <v>10</v>
      </c>
      <c r="W60" s="11" t="s">
        <v>322</v>
      </c>
      <c r="X60" s="11">
        <f t="shared" ref="X60:X71" si="3">R60+T60+V60</f>
        <v>43</v>
      </c>
    </row>
    <row r="61" spans="17:26" x14ac:dyDescent="0.3">
      <c r="Q61" s="5">
        <v>2012</v>
      </c>
      <c r="R61" s="5">
        <v>27</v>
      </c>
      <c r="S61" s="5" t="s">
        <v>302</v>
      </c>
      <c r="T61" s="5">
        <v>9</v>
      </c>
      <c r="U61" s="5" t="s">
        <v>321</v>
      </c>
      <c r="V61" s="5">
        <v>12</v>
      </c>
      <c r="W61" s="11" t="s">
        <v>316</v>
      </c>
      <c r="X61" s="11">
        <f t="shared" si="3"/>
        <v>48</v>
      </c>
    </row>
    <row r="62" spans="17:26" x14ac:dyDescent="0.3">
      <c r="Q62" s="5">
        <v>2013</v>
      </c>
      <c r="R62" s="5">
        <v>32</v>
      </c>
      <c r="S62" s="5" t="s">
        <v>302</v>
      </c>
      <c r="T62" s="5">
        <v>5</v>
      </c>
      <c r="U62" s="5" t="s">
        <v>319</v>
      </c>
      <c r="V62" s="5">
        <v>8</v>
      </c>
      <c r="W62" s="11" t="s">
        <v>314</v>
      </c>
      <c r="X62" s="11">
        <f t="shared" si="3"/>
        <v>45</v>
      </c>
    </row>
    <row r="63" spans="17:26" x14ac:dyDescent="0.3">
      <c r="Q63" s="5">
        <v>2014</v>
      </c>
      <c r="R63" s="5">
        <v>44</v>
      </c>
      <c r="S63" s="5" t="s">
        <v>300</v>
      </c>
      <c r="T63" s="5">
        <v>7</v>
      </c>
      <c r="U63" s="5" t="s">
        <v>323</v>
      </c>
      <c r="V63" s="5">
        <v>9</v>
      </c>
      <c r="W63" s="11" t="s">
        <v>305</v>
      </c>
      <c r="X63" s="11">
        <f t="shared" si="3"/>
        <v>60</v>
      </c>
    </row>
    <row r="64" spans="17:26" x14ac:dyDescent="0.3">
      <c r="Q64" s="5">
        <v>2015</v>
      </c>
      <c r="R64" s="5">
        <v>52</v>
      </c>
      <c r="S64" s="5" t="s">
        <v>316</v>
      </c>
      <c r="T64" s="5">
        <v>5</v>
      </c>
      <c r="U64" s="5" t="s">
        <v>324</v>
      </c>
      <c r="V64" s="5">
        <v>10</v>
      </c>
      <c r="W64" s="11" t="s">
        <v>305</v>
      </c>
      <c r="X64" s="11">
        <f t="shared" si="3"/>
        <v>67</v>
      </c>
    </row>
    <row r="65" spans="17:24" x14ac:dyDescent="0.3">
      <c r="Q65" s="5">
        <v>2016</v>
      </c>
      <c r="R65" s="5">
        <v>40</v>
      </c>
      <c r="S65" s="5" t="s">
        <v>304</v>
      </c>
      <c r="T65" s="5">
        <v>4</v>
      </c>
      <c r="U65" s="5" t="s">
        <v>326</v>
      </c>
      <c r="V65" s="5">
        <v>17</v>
      </c>
      <c r="W65" s="11" t="s">
        <v>323</v>
      </c>
      <c r="X65" s="11">
        <f t="shared" si="3"/>
        <v>61</v>
      </c>
    </row>
    <row r="66" spans="17:24" x14ac:dyDescent="0.3">
      <c r="Q66" s="5">
        <v>2017</v>
      </c>
      <c r="R66" s="5">
        <v>42</v>
      </c>
      <c r="S66" s="5" t="s">
        <v>325</v>
      </c>
      <c r="T66" s="5">
        <v>4</v>
      </c>
      <c r="U66" s="5" t="s">
        <v>179</v>
      </c>
      <c r="V66" s="5">
        <v>17</v>
      </c>
      <c r="W66" s="11" t="s">
        <v>325</v>
      </c>
      <c r="X66" s="11">
        <f t="shared" si="3"/>
        <v>63</v>
      </c>
    </row>
    <row r="67" spans="17:24" x14ac:dyDescent="0.3">
      <c r="Q67" s="5">
        <v>2018</v>
      </c>
      <c r="R67" s="5">
        <v>39</v>
      </c>
      <c r="S67" s="5" t="s">
        <v>319</v>
      </c>
      <c r="T67" s="5">
        <v>3</v>
      </c>
      <c r="U67" s="5" t="s">
        <v>322</v>
      </c>
      <c r="V67" s="5">
        <v>23</v>
      </c>
      <c r="W67" s="11" t="s">
        <v>308</v>
      </c>
      <c r="X67" s="11">
        <f t="shared" si="3"/>
        <v>65</v>
      </c>
    </row>
    <row r="68" spans="17:24" x14ac:dyDescent="0.3">
      <c r="Q68" s="5">
        <v>2019</v>
      </c>
      <c r="R68" s="5">
        <v>43</v>
      </c>
      <c r="S68" s="5" t="s">
        <v>325</v>
      </c>
      <c r="T68" s="5">
        <v>8</v>
      </c>
      <c r="U68" s="5" t="s">
        <v>326</v>
      </c>
      <c r="V68" s="5">
        <v>24</v>
      </c>
      <c r="W68" s="11" t="s">
        <v>322</v>
      </c>
      <c r="X68" s="11">
        <f t="shared" si="3"/>
        <v>75</v>
      </c>
    </row>
    <row r="69" spans="17:24" x14ac:dyDescent="0.3">
      <c r="Q69" s="5">
        <v>2020</v>
      </c>
      <c r="R69" s="11">
        <v>38</v>
      </c>
      <c r="S69" s="11" t="s">
        <v>321</v>
      </c>
      <c r="T69" s="11">
        <v>5</v>
      </c>
      <c r="U69" s="11" t="s">
        <v>309</v>
      </c>
      <c r="V69" s="11">
        <v>22</v>
      </c>
      <c r="W69" s="11" t="s">
        <v>300</v>
      </c>
      <c r="X69" s="11">
        <f t="shared" si="3"/>
        <v>65</v>
      </c>
    </row>
    <row r="70" spans="17:24" x14ac:dyDescent="0.3">
      <c r="Q70" s="5">
        <v>2021</v>
      </c>
      <c r="R70" s="11">
        <v>34</v>
      </c>
      <c r="S70" s="11" t="s">
        <v>321</v>
      </c>
      <c r="T70" s="11">
        <v>3</v>
      </c>
      <c r="U70" s="11" t="s">
        <v>327</v>
      </c>
      <c r="V70" s="11">
        <v>15</v>
      </c>
      <c r="W70" s="11" t="s">
        <v>122</v>
      </c>
      <c r="X70" s="11">
        <f t="shared" si="3"/>
        <v>52</v>
      </c>
    </row>
    <row r="71" spans="17:24" x14ac:dyDescent="0.3">
      <c r="Q71" s="5">
        <v>2023</v>
      </c>
      <c r="R71" s="11">
        <v>30</v>
      </c>
      <c r="S71" s="11" t="s">
        <v>316</v>
      </c>
      <c r="T71" s="11">
        <v>5</v>
      </c>
      <c r="U71" s="11" t="s">
        <v>319</v>
      </c>
      <c r="V71" s="11">
        <v>13</v>
      </c>
      <c r="W71" s="11" t="s">
        <v>325</v>
      </c>
      <c r="X71" s="11">
        <f t="shared" si="3"/>
        <v>48</v>
      </c>
    </row>
  </sheetData>
  <mergeCells count="12">
    <mergeCell ref="R22:S22"/>
    <mergeCell ref="T22:U22"/>
    <mergeCell ref="V22:W22"/>
    <mergeCell ref="Q21:X21"/>
    <mergeCell ref="R57:S57"/>
    <mergeCell ref="T57:U57"/>
    <mergeCell ref="V57:W57"/>
    <mergeCell ref="Q39:X39"/>
    <mergeCell ref="R40:S40"/>
    <mergeCell ref="T40:U40"/>
    <mergeCell ref="V40:W40"/>
    <mergeCell ref="Q56:X5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21D2A6-0C05-450D-9EED-C9D2DCC63909}">
  <dimension ref="F1:S9"/>
  <sheetViews>
    <sheetView tabSelected="1" topLeftCell="A4" zoomScale="90" zoomScaleNormal="90" workbookViewId="0">
      <selection activeCell="O25" sqref="O25"/>
    </sheetView>
  </sheetViews>
  <sheetFormatPr defaultRowHeight="14.4" x14ac:dyDescent="0.3"/>
  <cols>
    <col min="7" max="7" width="14.44140625" customWidth="1"/>
    <col min="8" max="8" width="12.5546875" customWidth="1"/>
    <col min="9" max="9" width="11.88671875" customWidth="1"/>
    <col min="13" max="13" width="14.109375" customWidth="1"/>
    <col min="14" max="14" width="14.77734375" customWidth="1"/>
    <col min="17" max="17" width="14.21875" customWidth="1"/>
    <col min="18" max="18" width="12.6640625" customWidth="1"/>
    <col min="19" max="19" width="14" customWidth="1"/>
  </cols>
  <sheetData>
    <row r="1" spans="6:19" x14ac:dyDescent="0.3">
      <c r="G1" s="67" t="s">
        <v>366</v>
      </c>
      <c r="H1" s="67"/>
      <c r="I1" s="67"/>
      <c r="K1" s="65"/>
      <c r="L1" s="67" t="s">
        <v>100</v>
      </c>
      <c r="M1" s="67"/>
      <c r="N1" s="67"/>
      <c r="P1" s="65"/>
      <c r="Q1" s="67" t="s">
        <v>366</v>
      </c>
      <c r="R1" s="67"/>
      <c r="S1" s="67"/>
    </row>
    <row r="2" spans="6:19" ht="14.4" customHeight="1" x14ac:dyDescent="0.3">
      <c r="G2" s="96" t="s">
        <v>368</v>
      </c>
      <c r="H2" s="98" t="s">
        <v>369</v>
      </c>
      <c r="I2" s="98" t="s">
        <v>367</v>
      </c>
      <c r="K2" s="65"/>
      <c r="L2" s="96" t="s">
        <v>372</v>
      </c>
      <c r="M2" s="98" t="s">
        <v>370</v>
      </c>
      <c r="N2" s="98" t="s">
        <v>371</v>
      </c>
      <c r="P2" s="65"/>
      <c r="Q2" s="96" t="s">
        <v>363</v>
      </c>
      <c r="R2" s="98" t="s">
        <v>364</v>
      </c>
      <c r="S2" s="98" t="s">
        <v>365</v>
      </c>
    </row>
    <row r="3" spans="6:19" ht="66.599999999999994" customHeight="1" thickBot="1" x14ac:dyDescent="0.35">
      <c r="G3" s="97"/>
      <c r="H3" s="98"/>
      <c r="I3" s="98"/>
      <c r="K3" s="65"/>
      <c r="L3" s="97"/>
      <c r="M3" s="98"/>
      <c r="N3" s="98"/>
      <c r="P3" s="65"/>
      <c r="Q3" s="97"/>
      <c r="R3" s="98"/>
      <c r="S3" s="98"/>
    </row>
    <row r="4" spans="6:19" x14ac:dyDescent="0.3">
      <c r="F4" s="65">
        <v>2017</v>
      </c>
      <c r="G4">
        <v>12.7</v>
      </c>
      <c r="H4" s="99">
        <v>7.9</v>
      </c>
      <c r="I4" s="100">
        <v>2.2000000000000002</v>
      </c>
      <c r="K4" s="65">
        <v>2017</v>
      </c>
      <c r="L4" s="65">
        <v>11.5</v>
      </c>
      <c r="M4" s="99">
        <v>6.3</v>
      </c>
      <c r="N4" s="100">
        <v>1</v>
      </c>
      <c r="P4" s="65">
        <v>2017</v>
      </c>
      <c r="Q4" s="65">
        <v>9.1999999999999993</v>
      </c>
      <c r="R4" s="99">
        <v>4</v>
      </c>
      <c r="S4" s="100"/>
    </row>
    <row r="5" spans="6:19" x14ac:dyDescent="0.3">
      <c r="F5" s="65">
        <v>2018</v>
      </c>
      <c r="G5">
        <v>12.3</v>
      </c>
      <c r="H5" s="99">
        <v>7.8</v>
      </c>
      <c r="I5" s="100">
        <v>1.8</v>
      </c>
      <c r="K5" s="65">
        <v>2018</v>
      </c>
      <c r="L5" s="65">
        <v>11.8</v>
      </c>
      <c r="M5" s="99">
        <v>7</v>
      </c>
      <c r="N5" s="100">
        <v>1.6</v>
      </c>
      <c r="P5" s="65">
        <v>2018</v>
      </c>
      <c r="Q5" s="65">
        <v>9.1999999999999993</v>
      </c>
      <c r="R5" s="99">
        <v>4.2</v>
      </c>
      <c r="S5" s="100"/>
    </row>
    <row r="6" spans="6:19" x14ac:dyDescent="0.3">
      <c r="F6" s="65">
        <v>2019</v>
      </c>
      <c r="G6">
        <v>12.2</v>
      </c>
      <c r="H6" s="99">
        <v>7.9</v>
      </c>
      <c r="I6" s="99">
        <v>1.8</v>
      </c>
      <c r="K6" s="65">
        <v>2019</v>
      </c>
      <c r="L6" s="65">
        <v>11.8</v>
      </c>
      <c r="M6" s="99">
        <v>6.9</v>
      </c>
      <c r="N6" s="99">
        <v>1.5</v>
      </c>
      <c r="P6" s="65">
        <v>2019</v>
      </c>
      <c r="Q6" s="65">
        <v>9.4</v>
      </c>
      <c r="R6" s="99">
        <v>4.3</v>
      </c>
      <c r="S6" s="99"/>
    </row>
    <row r="7" spans="6:19" x14ac:dyDescent="0.3">
      <c r="F7" s="65">
        <v>2020</v>
      </c>
      <c r="G7">
        <v>12.5</v>
      </c>
      <c r="H7" s="99">
        <v>8.4</v>
      </c>
      <c r="I7" s="99">
        <v>2.2999999999999998</v>
      </c>
      <c r="K7" s="65">
        <v>2020</v>
      </c>
      <c r="L7" s="65">
        <v>11.8</v>
      </c>
      <c r="M7" s="99">
        <v>6.9</v>
      </c>
      <c r="N7" s="99">
        <v>1.2</v>
      </c>
      <c r="P7" s="65">
        <v>2020</v>
      </c>
      <c r="Q7" s="65">
        <v>9</v>
      </c>
      <c r="R7" s="99">
        <v>4.2</v>
      </c>
      <c r="S7" s="99"/>
    </row>
    <row r="8" spans="6:19" x14ac:dyDescent="0.3">
      <c r="F8" s="65">
        <v>2021</v>
      </c>
      <c r="G8">
        <v>12.5</v>
      </c>
      <c r="H8" s="99">
        <v>8.6</v>
      </c>
      <c r="I8" s="99">
        <v>2.2999999999999998</v>
      </c>
      <c r="K8" s="65">
        <v>2021</v>
      </c>
      <c r="L8" s="65">
        <v>11.3</v>
      </c>
      <c r="M8" s="99">
        <v>6.4</v>
      </c>
      <c r="N8" s="99">
        <v>1.4</v>
      </c>
      <c r="P8" s="65">
        <v>2021</v>
      </c>
      <c r="Q8" s="65">
        <v>8.8000000000000007</v>
      </c>
      <c r="R8" s="99">
        <v>4.3</v>
      </c>
      <c r="S8" s="99"/>
    </row>
    <row r="9" spans="6:19" x14ac:dyDescent="0.3">
      <c r="F9" s="65">
        <v>2022</v>
      </c>
      <c r="G9">
        <v>12.3</v>
      </c>
      <c r="H9" s="99">
        <v>8.6</v>
      </c>
      <c r="I9" s="99">
        <v>2.4</v>
      </c>
      <c r="K9" s="65">
        <v>2022</v>
      </c>
      <c r="L9" s="65">
        <v>11.1</v>
      </c>
      <c r="M9" s="99">
        <v>6.1</v>
      </c>
      <c r="N9" s="99">
        <v>1.1000000000000001</v>
      </c>
      <c r="P9" s="65">
        <v>2022</v>
      </c>
      <c r="Q9" s="65">
        <v>8.9</v>
      </c>
      <c r="R9" s="99">
        <v>4.5</v>
      </c>
      <c r="S9" s="99"/>
    </row>
  </sheetData>
  <mergeCells count="12">
    <mergeCell ref="L1:N1"/>
    <mergeCell ref="L2:L3"/>
    <mergeCell ref="M2:M3"/>
    <mergeCell ref="N2:N3"/>
    <mergeCell ref="Q1:S1"/>
    <mergeCell ref="Q2:Q3"/>
    <mergeCell ref="R2:R3"/>
    <mergeCell ref="S2:S3"/>
    <mergeCell ref="G2:G3"/>
    <mergeCell ref="H2:H3"/>
    <mergeCell ref="I2:I3"/>
    <mergeCell ref="G1:I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72934-BC34-4E02-92C9-9E7AED4903F8}">
  <dimension ref="D3:W17"/>
  <sheetViews>
    <sheetView topLeftCell="E1" zoomScale="90" zoomScaleNormal="90" workbookViewId="0">
      <selection activeCell="O30" sqref="O30"/>
    </sheetView>
  </sheetViews>
  <sheetFormatPr defaultRowHeight="14.4" x14ac:dyDescent="0.3"/>
  <cols>
    <col min="5" max="5" width="20.88671875" bestFit="1" customWidth="1"/>
    <col min="6" max="6" width="12.33203125" bestFit="1" customWidth="1"/>
    <col min="7" max="7" width="15" customWidth="1"/>
    <col min="8" max="8" width="12.33203125" bestFit="1" customWidth="1"/>
    <col min="9" max="9" width="20.33203125" customWidth="1"/>
    <col min="10" max="10" width="12.33203125" bestFit="1" customWidth="1"/>
    <col min="12" max="12" width="12" bestFit="1" customWidth="1"/>
  </cols>
  <sheetData>
    <row r="3" spans="4:23" ht="34.200000000000003" customHeight="1" x14ac:dyDescent="0.3">
      <c r="D3" s="76" t="s">
        <v>0</v>
      </c>
      <c r="E3" s="72" t="s">
        <v>346</v>
      </c>
      <c r="F3" s="73"/>
      <c r="G3" s="72" t="s">
        <v>343</v>
      </c>
      <c r="H3" s="73"/>
      <c r="I3" s="74" t="s">
        <v>344</v>
      </c>
      <c r="J3" s="75"/>
      <c r="K3" s="74" t="s">
        <v>345</v>
      </c>
      <c r="L3" s="75"/>
      <c r="M3" s="74" t="s">
        <v>342</v>
      </c>
      <c r="N3" s="75"/>
      <c r="P3" s="72" t="s">
        <v>350</v>
      </c>
      <c r="Q3" s="73"/>
      <c r="R3" s="72" t="s">
        <v>349</v>
      </c>
      <c r="S3" s="73"/>
      <c r="T3" s="74" t="s">
        <v>347</v>
      </c>
      <c r="U3" s="75"/>
      <c r="V3" s="74" t="s">
        <v>348</v>
      </c>
      <c r="W3" s="75"/>
    </row>
    <row r="4" spans="4:23" s="65" customFormat="1" x14ac:dyDescent="0.3">
      <c r="D4" s="64"/>
      <c r="E4" s="68" t="s">
        <v>340</v>
      </c>
      <c r="F4" s="68" t="s">
        <v>341</v>
      </c>
      <c r="G4" s="68" t="s">
        <v>340</v>
      </c>
      <c r="H4" s="68" t="s">
        <v>341</v>
      </c>
      <c r="I4" s="68" t="s">
        <v>340</v>
      </c>
      <c r="J4" s="68" t="s">
        <v>341</v>
      </c>
      <c r="K4" s="68" t="s">
        <v>340</v>
      </c>
      <c r="L4" s="68" t="s">
        <v>341</v>
      </c>
      <c r="M4" s="69"/>
    </row>
    <row r="5" spans="4:23" s="65" customFormat="1" x14ac:dyDescent="0.3">
      <c r="D5" s="65">
        <v>1996</v>
      </c>
      <c r="E5" s="70">
        <v>130</v>
      </c>
      <c r="F5" s="70">
        <v>66.8</v>
      </c>
      <c r="G5" s="68">
        <v>26</v>
      </c>
      <c r="H5" s="68">
        <v>12.2</v>
      </c>
      <c r="I5" s="68">
        <v>26</v>
      </c>
      <c r="J5" s="68">
        <v>4.8</v>
      </c>
      <c r="K5" s="68">
        <v>26</v>
      </c>
      <c r="L5" s="68">
        <v>16.2</v>
      </c>
      <c r="M5">
        <f>SUM(E5+G5+I5+K5)</f>
        <v>208</v>
      </c>
      <c r="N5" s="71">
        <v>100</v>
      </c>
    </row>
    <row r="6" spans="4:23" x14ac:dyDescent="0.3">
      <c r="D6" s="65">
        <v>1998</v>
      </c>
      <c r="E6" s="65">
        <v>122</v>
      </c>
      <c r="F6" s="65">
        <v>31.2</v>
      </c>
      <c r="G6">
        <v>33</v>
      </c>
      <c r="H6" s="65">
        <v>21.8</v>
      </c>
      <c r="I6" s="65">
        <v>28</v>
      </c>
      <c r="J6" s="65">
        <v>8.3000000000000007</v>
      </c>
      <c r="K6">
        <v>33</v>
      </c>
      <c r="L6" s="65">
        <f>N6-J6-H6-F6</f>
        <v>38.700000000000003</v>
      </c>
      <c r="M6" s="65">
        <f t="shared" ref="M6:M17" si="0">SUM(E6+G6+I6+K6)</f>
        <v>216</v>
      </c>
      <c r="N6" s="65">
        <v>100</v>
      </c>
      <c r="P6" s="65"/>
    </row>
    <row r="7" spans="4:23" s="65" customFormat="1" x14ac:dyDescent="0.3">
      <c r="D7" s="65">
        <v>2005</v>
      </c>
      <c r="E7" s="65">
        <v>124</v>
      </c>
      <c r="F7" s="65">
        <v>22.8</v>
      </c>
      <c r="G7" s="65">
        <v>28</v>
      </c>
      <c r="H7" s="65">
        <v>30.6</v>
      </c>
      <c r="I7" s="65">
        <v>24</v>
      </c>
      <c r="J7" s="65">
        <v>16.5</v>
      </c>
      <c r="K7" s="65">
        <v>44</v>
      </c>
      <c r="L7" s="65">
        <v>30.1</v>
      </c>
      <c r="M7" s="65">
        <f t="shared" si="0"/>
        <v>220</v>
      </c>
      <c r="N7" s="65">
        <v>100</v>
      </c>
    </row>
    <row r="8" spans="4:23" x14ac:dyDescent="0.3">
      <c r="D8" s="65">
        <v>2010</v>
      </c>
      <c r="E8" s="65">
        <v>128</v>
      </c>
      <c r="F8" s="65">
        <v>20.6</v>
      </c>
      <c r="G8">
        <v>53</v>
      </c>
      <c r="H8" s="65">
        <v>43</v>
      </c>
      <c r="I8" s="65">
        <v>51</v>
      </c>
      <c r="J8" s="65">
        <v>12.4</v>
      </c>
      <c r="K8">
        <v>38</v>
      </c>
      <c r="L8" s="65">
        <f t="shared" ref="L8:L17" si="1">N8-J8-H8-F8</f>
        <v>23.999999999999993</v>
      </c>
      <c r="M8" s="65">
        <f t="shared" si="0"/>
        <v>270</v>
      </c>
      <c r="N8" s="65">
        <v>100</v>
      </c>
      <c r="P8" s="65"/>
      <c r="S8" s="66"/>
    </row>
    <row r="9" spans="4:23" x14ac:dyDescent="0.3">
      <c r="D9" s="65">
        <v>2011</v>
      </c>
      <c r="E9" s="65">
        <v>123</v>
      </c>
      <c r="F9" s="65">
        <v>22.3</v>
      </c>
      <c r="G9">
        <v>55</v>
      </c>
      <c r="H9" s="65">
        <v>45.8</v>
      </c>
      <c r="I9" s="65">
        <v>48</v>
      </c>
      <c r="J9" s="65">
        <v>12</v>
      </c>
      <c r="K9">
        <v>34</v>
      </c>
      <c r="L9" s="65">
        <f t="shared" si="1"/>
        <v>19.900000000000002</v>
      </c>
      <c r="M9" s="65">
        <f t="shared" si="0"/>
        <v>260</v>
      </c>
      <c r="N9" s="65">
        <v>100</v>
      </c>
      <c r="P9" s="65"/>
    </row>
    <row r="10" spans="4:23" x14ac:dyDescent="0.3">
      <c r="D10" s="65">
        <v>2012</v>
      </c>
      <c r="E10" s="65">
        <v>125</v>
      </c>
      <c r="F10" s="65">
        <v>22.8</v>
      </c>
      <c r="G10">
        <v>49</v>
      </c>
      <c r="H10" s="65">
        <v>44</v>
      </c>
      <c r="I10" s="65">
        <v>42</v>
      </c>
      <c r="J10" s="65">
        <v>10.1</v>
      </c>
      <c r="K10">
        <v>35</v>
      </c>
      <c r="L10" s="65">
        <f t="shared" si="1"/>
        <v>23.100000000000005</v>
      </c>
      <c r="M10" s="65">
        <f t="shared" si="0"/>
        <v>251</v>
      </c>
      <c r="N10" s="65">
        <v>100</v>
      </c>
      <c r="P10" s="65"/>
    </row>
    <row r="11" spans="4:23" x14ac:dyDescent="0.3">
      <c r="D11" s="65">
        <v>2013</v>
      </c>
      <c r="E11" s="65">
        <v>122</v>
      </c>
      <c r="F11" s="65">
        <v>24.1</v>
      </c>
      <c r="G11">
        <v>48</v>
      </c>
      <c r="H11" s="65">
        <v>40.1</v>
      </c>
      <c r="I11" s="65">
        <v>38</v>
      </c>
      <c r="J11" s="65">
        <v>10.4</v>
      </c>
      <c r="K11">
        <v>36</v>
      </c>
      <c r="L11" s="65">
        <f t="shared" si="1"/>
        <v>25.399999999999991</v>
      </c>
      <c r="M11" s="65">
        <f t="shared" si="0"/>
        <v>244</v>
      </c>
      <c r="N11" s="65">
        <v>100</v>
      </c>
      <c r="P11" s="65"/>
    </row>
    <row r="12" spans="4:23" x14ac:dyDescent="0.3">
      <c r="D12" s="65">
        <v>2014</v>
      </c>
      <c r="E12" s="65">
        <v>116</v>
      </c>
      <c r="F12" s="65">
        <v>25</v>
      </c>
      <c r="G12">
        <v>51</v>
      </c>
      <c r="H12" s="65">
        <v>36.799999999999997</v>
      </c>
      <c r="I12" s="65">
        <v>32</v>
      </c>
      <c r="J12" s="65">
        <v>9.9</v>
      </c>
      <c r="K12">
        <v>39</v>
      </c>
      <c r="L12" s="65">
        <f t="shared" si="1"/>
        <v>28.299999999999997</v>
      </c>
      <c r="M12" s="65">
        <f t="shared" si="0"/>
        <v>238</v>
      </c>
      <c r="N12" s="65">
        <v>100</v>
      </c>
      <c r="P12" s="65"/>
    </row>
    <row r="13" spans="4:23" x14ac:dyDescent="0.3">
      <c r="D13" s="65">
        <v>2015</v>
      </c>
      <c r="E13" s="65">
        <v>115</v>
      </c>
      <c r="F13" s="65">
        <v>28.1</v>
      </c>
      <c r="G13">
        <v>52</v>
      </c>
      <c r="H13" s="65">
        <v>34.799999999999997</v>
      </c>
      <c r="I13" s="65">
        <v>30</v>
      </c>
      <c r="J13" s="65">
        <v>6</v>
      </c>
      <c r="K13">
        <v>37</v>
      </c>
      <c r="L13" s="65">
        <f t="shared" si="1"/>
        <v>31.1</v>
      </c>
      <c r="M13" s="65">
        <f t="shared" si="0"/>
        <v>234</v>
      </c>
      <c r="N13" s="65">
        <v>100</v>
      </c>
      <c r="P13" s="65"/>
    </row>
    <row r="14" spans="4:23" x14ac:dyDescent="0.3">
      <c r="D14" s="65">
        <v>2016</v>
      </c>
      <c r="E14" s="65">
        <v>116</v>
      </c>
      <c r="F14" s="65">
        <v>27.2</v>
      </c>
      <c r="G14">
        <v>53</v>
      </c>
      <c r="H14" s="65">
        <v>43.6</v>
      </c>
      <c r="I14" s="65">
        <v>29</v>
      </c>
      <c r="J14" s="65">
        <v>6.5</v>
      </c>
      <c r="K14">
        <v>32</v>
      </c>
      <c r="L14" s="65">
        <f t="shared" si="1"/>
        <v>22.7</v>
      </c>
      <c r="M14" s="65">
        <f t="shared" si="0"/>
        <v>230</v>
      </c>
      <c r="N14" s="65">
        <v>100</v>
      </c>
      <c r="P14" s="65"/>
    </row>
    <row r="15" spans="4:23" x14ac:dyDescent="0.3">
      <c r="D15" s="65">
        <v>2017</v>
      </c>
      <c r="E15" s="65">
        <v>120</v>
      </c>
      <c r="F15" s="65">
        <v>29.8</v>
      </c>
      <c r="G15">
        <v>57</v>
      </c>
      <c r="H15" s="65">
        <v>39.799999999999997</v>
      </c>
      <c r="I15" s="65">
        <v>22</v>
      </c>
      <c r="J15" s="65">
        <v>5.3</v>
      </c>
      <c r="K15">
        <v>32</v>
      </c>
      <c r="L15" s="65">
        <f t="shared" si="1"/>
        <v>25.100000000000005</v>
      </c>
      <c r="M15" s="65">
        <f t="shared" si="0"/>
        <v>231</v>
      </c>
      <c r="N15" s="65">
        <v>100</v>
      </c>
      <c r="P15" s="65"/>
    </row>
    <row r="16" spans="4:23" x14ac:dyDescent="0.3">
      <c r="D16" s="65">
        <v>2018</v>
      </c>
      <c r="E16" s="65">
        <v>123</v>
      </c>
      <c r="F16" s="65">
        <v>29.7</v>
      </c>
      <c r="G16">
        <v>57</v>
      </c>
      <c r="H16" s="65">
        <v>42.3</v>
      </c>
      <c r="I16" s="65">
        <v>23</v>
      </c>
      <c r="J16" s="65">
        <v>5.3</v>
      </c>
      <c r="K16">
        <v>28</v>
      </c>
      <c r="L16" s="65">
        <f t="shared" si="1"/>
        <v>22.700000000000006</v>
      </c>
      <c r="M16" s="65">
        <f t="shared" si="0"/>
        <v>231</v>
      </c>
      <c r="N16" s="65">
        <v>100</v>
      </c>
      <c r="P16" s="65"/>
    </row>
    <row r="17" spans="4:16" x14ac:dyDescent="0.3">
      <c r="D17" s="65">
        <v>2019</v>
      </c>
      <c r="E17" s="65">
        <v>115</v>
      </c>
      <c r="F17" s="65">
        <v>22.9</v>
      </c>
      <c r="G17">
        <v>57</v>
      </c>
      <c r="H17" s="65">
        <v>43.6</v>
      </c>
      <c r="I17" s="65">
        <v>24</v>
      </c>
      <c r="J17" s="65">
        <v>6.9</v>
      </c>
      <c r="K17">
        <v>32</v>
      </c>
      <c r="L17" s="65">
        <f t="shared" si="1"/>
        <v>26.599999999999994</v>
      </c>
      <c r="M17" s="65">
        <f t="shared" si="0"/>
        <v>228</v>
      </c>
      <c r="N17" s="65">
        <v>100</v>
      </c>
      <c r="P17" s="65"/>
    </row>
  </sheetData>
  <mergeCells count="9">
    <mergeCell ref="R3:S3"/>
    <mergeCell ref="T3:U3"/>
    <mergeCell ref="V3:W3"/>
    <mergeCell ref="E3:F3"/>
    <mergeCell ref="G3:H3"/>
    <mergeCell ref="I3:J3"/>
    <mergeCell ref="K3:L3"/>
    <mergeCell ref="M3:N3"/>
    <mergeCell ref="P3:Q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5C40E1-5780-408D-BFC6-CD1CE006B420}">
  <dimension ref="D2:K35"/>
  <sheetViews>
    <sheetView zoomScale="90" zoomScaleNormal="90" workbookViewId="0">
      <selection activeCell="D18" sqref="D18"/>
    </sheetView>
  </sheetViews>
  <sheetFormatPr defaultRowHeight="14.4" x14ac:dyDescent="0.3"/>
  <cols>
    <col min="7" max="7" width="10.6640625" customWidth="1"/>
  </cols>
  <sheetData>
    <row r="2" spans="5:11" ht="69" customHeight="1" x14ac:dyDescent="0.3">
      <c r="F2" s="77" t="s">
        <v>357</v>
      </c>
      <c r="G2" s="78"/>
      <c r="H2" s="77" t="s">
        <v>358</v>
      </c>
      <c r="I2" s="78"/>
      <c r="J2" s="77" t="s">
        <v>359</v>
      </c>
      <c r="K2" s="78"/>
    </row>
    <row r="3" spans="5:11" ht="30" customHeight="1" thickBot="1" x14ac:dyDescent="0.35">
      <c r="F3" s="79" t="s">
        <v>351</v>
      </c>
      <c r="G3" s="80" t="s">
        <v>352</v>
      </c>
      <c r="H3" s="79" t="s">
        <v>351</v>
      </c>
      <c r="I3" s="80" t="s">
        <v>352</v>
      </c>
      <c r="J3" s="92" t="s">
        <v>354</v>
      </c>
    </row>
    <row r="4" spans="5:11" s="65" customFormat="1" ht="15.6" customHeight="1" x14ac:dyDescent="0.3">
      <c r="E4" s="65">
        <v>1992</v>
      </c>
      <c r="J4" s="65">
        <v>120</v>
      </c>
    </row>
    <row r="5" spans="5:11" s="65" customFormat="1" ht="15.6" customHeight="1" x14ac:dyDescent="0.3">
      <c r="E5" s="65">
        <v>1998</v>
      </c>
      <c r="J5" s="65">
        <v>70</v>
      </c>
    </row>
    <row r="6" spans="5:11" s="65" customFormat="1" ht="15.6" customHeight="1" x14ac:dyDescent="0.3">
      <c r="E6" s="65">
        <v>2010</v>
      </c>
      <c r="J6" s="65">
        <v>37</v>
      </c>
    </row>
    <row r="7" spans="5:11" s="65" customFormat="1" ht="15.6" customHeight="1" x14ac:dyDescent="0.3">
      <c r="E7" s="65">
        <v>2011</v>
      </c>
      <c r="J7" s="65">
        <v>37</v>
      </c>
    </row>
    <row r="8" spans="5:11" s="65" customFormat="1" ht="15.6" customHeight="1" x14ac:dyDescent="0.3">
      <c r="E8" s="65">
        <v>2012</v>
      </c>
      <c r="J8" s="65">
        <v>32</v>
      </c>
    </row>
    <row r="9" spans="5:11" s="65" customFormat="1" ht="15.6" customHeight="1" x14ac:dyDescent="0.3">
      <c r="E9" s="65">
        <v>2013</v>
      </c>
      <c r="J9" s="65">
        <v>28</v>
      </c>
    </row>
    <row r="10" spans="5:11" s="65" customFormat="1" ht="15.6" customHeight="1" x14ac:dyDescent="0.3">
      <c r="E10" s="65">
        <v>2014</v>
      </c>
      <c r="J10" s="65">
        <v>23</v>
      </c>
    </row>
    <row r="11" spans="5:11" x14ac:dyDescent="0.3">
      <c r="E11">
        <v>2015</v>
      </c>
      <c r="F11" s="81">
        <v>17</v>
      </c>
      <c r="G11" s="82">
        <v>2.4</v>
      </c>
      <c r="H11" s="81">
        <v>1</v>
      </c>
      <c r="I11" s="82">
        <v>0.1</v>
      </c>
      <c r="J11">
        <v>19</v>
      </c>
    </row>
    <row r="12" spans="5:11" x14ac:dyDescent="0.3">
      <c r="E12">
        <v>2016</v>
      </c>
      <c r="F12" s="81">
        <v>26</v>
      </c>
      <c r="G12" s="82">
        <v>4.9000000000000004</v>
      </c>
      <c r="H12" s="81">
        <v>1</v>
      </c>
      <c r="I12" s="82">
        <v>0.1</v>
      </c>
      <c r="J12">
        <v>18</v>
      </c>
    </row>
    <row r="13" spans="5:11" x14ac:dyDescent="0.3">
      <c r="E13">
        <v>2017</v>
      </c>
      <c r="F13" s="81">
        <v>33</v>
      </c>
      <c r="G13" s="82">
        <v>7.4</v>
      </c>
      <c r="H13" s="81">
        <v>1</v>
      </c>
      <c r="I13" s="82">
        <v>0.1</v>
      </c>
      <c r="J13">
        <v>17</v>
      </c>
    </row>
    <row r="14" spans="5:11" x14ac:dyDescent="0.3">
      <c r="E14">
        <v>2018</v>
      </c>
      <c r="F14" s="81">
        <v>47</v>
      </c>
      <c r="G14" s="82">
        <v>10</v>
      </c>
      <c r="H14" s="81">
        <v>3</v>
      </c>
      <c r="I14" s="82">
        <v>0.3</v>
      </c>
      <c r="J14">
        <v>14</v>
      </c>
    </row>
    <row r="15" spans="5:11" x14ac:dyDescent="0.3">
      <c r="E15">
        <v>2019</v>
      </c>
      <c r="F15" s="81">
        <v>53</v>
      </c>
      <c r="G15" s="82">
        <v>12.2</v>
      </c>
      <c r="H15" s="81">
        <v>3</v>
      </c>
      <c r="I15" s="82">
        <v>0.2</v>
      </c>
      <c r="J15">
        <v>12</v>
      </c>
    </row>
    <row r="16" spans="5:11" x14ac:dyDescent="0.3">
      <c r="E16">
        <v>2020</v>
      </c>
      <c r="F16" s="81">
        <v>64</v>
      </c>
      <c r="G16" s="82">
        <v>17.100000000000001</v>
      </c>
      <c r="H16" s="81">
        <v>3</v>
      </c>
      <c r="I16" s="82">
        <v>0.2</v>
      </c>
      <c r="J16">
        <v>11</v>
      </c>
    </row>
    <row r="17" spans="4:9" x14ac:dyDescent="0.3">
      <c r="E17">
        <v>2021</v>
      </c>
      <c r="F17" s="81">
        <v>69</v>
      </c>
      <c r="G17" s="82">
        <v>18.2</v>
      </c>
      <c r="H17" s="81">
        <v>4</v>
      </c>
      <c r="I17" s="82">
        <v>0.3</v>
      </c>
    </row>
    <row r="18" spans="4:9" x14ac:dyDescent="0.3">
      <c r="D18" s="14">
        <f>F18/F11</f>
        <v>4.3529411764705879</v>
      </c>
      <c r="E18">
        <v>2023</v>
      </c>
      <c r="F18" s="81">
        <v>74</v>
      </c>
      <c r="G18" s="82">
        <v>16.8</v>
      </c>
      <c r="H18" s="81">
        <v>7</v>
      </c>
      <c r="I18" s="82">
        <v>1.3</v>
      </c>
    </row>
    <row r="21" spans="4:9" x14ac:dyDescent="0.3">
      <c r="F21" s="89" t="s">
        <v>353</v>
      </c>
      <c r="G21" s="90"/>
      <c r="H21" s="91"/>
    </row>
    <row r="22" spans="4:9" ht="39" customHeight="1" thickBot="1" x14ac:dyDescent="0.35">
      <c r="F22" s="92" t="s">
        <v>354</v>
      </c>
      <c r="G22" s="93" t="s">
        <v>355</v>
      </c>
      <c r="H22" s="94" t="s">
        <v>356</v>
      </c>
    </row>
    <row r="23" spans="4:9" x14ac:dyDescent="0.3">
      <c r="E23" s="83">
        <v>33969</v>
      </c>
      <c r="F23" s="84">
        <v>120</v>
      </c>
      <c r="G23" s="85">
        <v>42.6</v>
      </c>
      <c r="H23" s="86">
        <v>14</v>
      </c>
    </row>
    <row r="24" spans="4:9" x14ac:dyDescent="0.3">
      <c r="E24" s="83">
        <v>36160</v>
      </c>
      <c r="F24" s="87">
        <v>70</v>
      </c>
      <c r="G24" s="85">
        <v>32.4</v>
      </c>
      <c r="H24" s="86">
        <v>9.4</v>
      </c>
    </row>
    <row r="25" spans="4:9" x14ac:dyDescent="0.3">
      <c r="E25" s="83">
        <v>40543</v>
      </c>
      <c r="F25" s="87">
        <v>37</v>
      </c>
      <c r="G25" s="85">
        <v>13.7</v>
      </c>
      <c r="H25" s="86">
        <v>7</v>
      </c>
    </row>
    <row r="26" spans="4:9" x14ac:dyDescent="0.3">
      <c r="E26" s="83">
        <v>40908</v>
      </c>
      <c r="F26" s="87">
        <v>37</v>
      </c>
      <c r="G26" s="85">
        <v>14.2</v>
      </c>
      <c r="H26" s="86">
        <v>7</v>
      </c>
    </row>
    <row r="27" spans="4:9" x14ac:dyDescent="0.3">
      <c r="E27" s="83">
        <v>41274</v>
      </c>
      <c r="F27" s="87">
        <v>32</v>
      </c>
      <c r="G27" s="85">
        <v>12.6</v>
      </c>
      <c r="H27" s="86">
        <v>4.9000000000000004</v>
      </c>
    </row>
    <row r="28" spans="4:9" x14ac:dyDescent="0.3">
      <c r="E28" s="83">
        <v>41639</v>
      </c>
      <c r="F28" s="87">
        <v>28</v>
      </c>
      <c r="G28" s="85">
        <v>11.5</v>
      </c>
      <c r="H28" s="86">
        <v>5.0999999999999996</v>
      </c>
    </row>
    <row r="29" spans="4:9" x14ac:dyDescent="0.3">
      <c r="E29" s="83">
        <v>42004</v>
      </c>
      <c r="F29" s="87">
        <v>23</v>
      </c>
      <c r="G29" s="85">
        <v>9.6999999999999993</v>
      </c>
      <c r="H29" s="86">
        <v>3.8</v>
      </c>
    </row>
    <row r="30" spans="4:9" x14ac:dyDescent="0.3">
      <c r="E30" s="83">
        <v>42369</v>
      </c>
      <c r="F30" s="87">
        <v>19</v>
      </c>
      <c r="G30" s="85">
        <v>8.1</v>
      </c>
      <c r="H30" s="86">
        <v>3.6</v>
      </c>
    </row>
    <row r="31" spans="4:9" x14ac:dyDescent="0.3">
      <c r="E31" s="83">
        <v>42735</v>
      </c>
      <c r="F31" s="87">
        <v>18</v>
      </c>
      <c r="G31" s="85">
        <v>7.8</v>
      </c>
      <c r="H31" s="86">
        <v>5</v>
      </c>
    </row>
    <row r="32" spans="4:9" x14ac:dyDescent="0.3">
      <c r="E32" s="83">
        <v>43100</v>
      </c>
      <c r="F32" s="87">
        <v>17</v>
      </c>
      <c r="G32" s="85">
        <v>7.4</v>
      </c>
      <c r="H32" s="86">
        <v>3.8</v>
      </c>
    </row>
    <row r="33" spans="5:8" x14ac:dyDescent="0.3">
      <c r="E33" s="83">
        <v>43465</v>
      </c>
      <c r="F33" s="87">
        <v>14</v>
      </c>
      <c r="G33" s="85">
        <v>6.1</v>
      </c>
      <c r="H33" s="86">
        <v>3.2</v>
      </c>
    </row>
    <row r="34" spans="5:8" x14ac:dyDescent="0.3">
      <c r="E34" s="83">
        <v>43830</v>
      </c>
      <c r="F34" s="87">
        <v>12</v>
      </c>
      <c r="G34" s="85">
        <v>5.3</v>
      </c>
      <c r="H34" s="86">
        <v>0.7</v>
      </c>
    </row>
    <row r="35" spans="5:8" x14ac:dyDescent="0.3">
      <c r="E35" s="83">
        <v>44196</v>
      </c>
      <c r="F35" s="87">
        <v>11</v>
      </c>
      <c r="G35" s="88">
        <v>4.9000000000000004</v>
      </c>
      <c r="H35" s="82">
        <v>4.8</v>
      </c>
    </row>
  </sheetData>
  <mergeCells count="4">
    <mergeCell ref="F2:G2"/>
    <mergeCell ref="H2:I2"/>
    <mergeCell ref="F21:H21"/>
    <mergeCell ref="J2:K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top 20 sales + own cont</vt:lpstr>
      <vt:lpstr>utimate controll</vt:lpstr>
      <vt:lpstr>institutional inv</vt:lpstr>
      <vt:lpstr>amm ind+minor</vt:lpstr>
      <vt:lpstr>Control Models</vt:lpstr>
      <vt:lpstr>Loy + mult right shares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FEDERICO TERZIANO (EXTERNAL)</dc:creator>
  <cp:lastModifiedBy>Terziano  Federico</cp:lastModifiedBy>
  <dcterms:created xsi:type="dcterms:W3CDTF">2024-08-30T16:43:56Z</dcterms:created>
  <dcterms:modified xsi:type="dcterms:W3CDTF">2024-10-07T09:32:42Z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25ca717-11da-4935-b601-f527b9741f2e_Enabled">
    <vt:lpwstr>true</vt:lpwstr>
  </property>
  <property fmtid="{D5CDD505-2E9C-101B-9397-08002B2CF9AE}" pid="3" name="MSIP_Label_725ca717-11da-4935-b601-f527b9741f2e_SetDate">
    <vt:lpwstr>2024-08-30T16:44:56Z</vt:lpwstr>
  </property>
  <property fmtid="{D5CDD505-2E9C-101B-9397-08002B2CF9AE}" pid="4" name="MSIP_Label_725ca717-11da-4935-b601-f527b9741f2e_Method">
    <vt:lpwstr>Standard</vt:lpwstr>
  </property>
  <property fmtid="{D5CDD505-2E9C-101B-9397-08002B2CF9AE}" pid="5" name="MSIP_Label_725ca717-11da-4935-b601-f527b9741f2e_Name">
    <vt:lpwstr>C2 - Internal</vt:lpwstr>
  </property>
  <property fmtid="{D5CDD505-2E9C-101B-9397-08002B2CF9AE}" pid="6" name="MSIP_Label_725ca717-11da-4935-b601-f527b9741f2e_SiteId">
    <vt:lpwstr>d852d5cd-724c-4128-8812-ffa5db3f8507</vt:lpwstr>
  </property>
  <property fmtid="{D5CDD505-2E9C-101B-9397-08002B2CF9AE}" pid="7" name="MSIP_Label_725ca717-11da-4935-b601-f527b9741f2e_ActionId">
    <vt:lpwstr>d26fd359-63f6-4868-b492-002e324b7f34</vt:lpwstr>
  </property>
  <property fmtid="{D5CDD505-2E9C-101B-9397-08002B2CF9AE}" pid="8" name="MSIP_Label_725ca717-11da-4935-b601-f527b9741f2e_ContentBits">
    <vt:lpwstr>0</vt:lpwstr>
  </property>
</Properties>
</file>